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tabRatio="747" firstSheet="4" activeTab="4"/>
  </bookViews>
  <sheets>
    <sheet name="CENS 2001" sheetId="1" state="hidden" r:id="rId1"/>
    <sheet name="PPA_2008" sheetId="2" state="hidden" r:id="rId2"/>
    <sheet name="ActiusEPA_01_07" sheetId="3" state="hidden" r:id="rId3"/>
    <sheet name="Atur_Des08" sheetId="4" state="hidden" r:id="rId4"/>
    <sheet name="TARE ESPANYA 2012" sheetId="5" r:id="rId5"/>
    <sheet name="Padró" sheetId="6" r:id="rId6"/>
    <sheet name="EPA" sheetId="7" r:id="rId7"/>
  </sheets>
  <definedNames>
    <definedName name="_xlnm.Print_Area" localSheetId="4">'TARE ESPANYA 2012'!$A$1:$N$82</definedName>
  </definedNames>
  <calcPr fullCalcOnLoad="1"/>
</workbook>
</file>

<file path=xl/comments5.xml><?xml version="1.0" encoding="utf-8"?>
<comments xmlns="http://schemas.openxmlformats.org/spreadsheetml/2006/main">
  <authors>
    <author>canalsmjs</author>
  </authors>
  <commentList>
    <comment ref="A25" authorId="0">
      <text>
        <r>
          <rPr>
            <sz val="8"/>
            <rFont val="Tahoma"/>
            <family val="0"/>
          </rPr>
          <t xml:space="preserve">-Població potencialment activa d'Espanya.
-S'agafa la </t>
        </r>
        <r>
          <rPr>
            <b/>
            <sz val="8"/>
            <rFont val="Tahoma"/>
            <family val="2"/>
          </rPr>
          <t>mitjana dels quatre trimestres</t>
        </r>
        <r>
          <rPr>
            <sz val="8"/>
            <rFont val="Tahoma"/>
            <family val="0"/>
          </rPr>
          <t xml:space="preserve"> per evitar fluctuacions d'un trimestre a l'altre. </t>
        </r>
        <r>
          <rPr>
            <sz val="8"/>
            <color indexed="8"/>
            <rFont val="Tahoma"/>
            <family val="2"/>
          </rPr>
          <t>Normalment, l'INE publica l'EPA del 4T durant el mes de gener.
-Aquesta informació estarà puntualment disponible a l'Hermes.</t>
        </r>
        <r>
          <rPr>
            <sz val="8"/>
            <rFont val="Tahoma"/>
            <family val="0"/>
          </rPr>
          <t xml:space="preserve">
-</t>
        </r>
        <r>
          <rPr>
            <b/>
            <sz val="8"/>
            <rFont val="Tahoma"/>
            <family val="2"/>
          </rPr>
          <t>FAREM UNA SOLA ACTUALITZACIÓ ANUAL</t>
        </r>
      </text>
    </comment>
    <comment ref="F25" authorId="0">
      <text>
        <r>
          <rPr>
            <sz val="8"/>
            <rFont val="Tahoma"/>
            <family val="0"/>
          </rPr>
          <t xml:space="preserve">-Població activa d'Espanya.
-S'agafa la </t>
        </r>
        <r>
          <rPr>
            <b/>
            <sz val="8"/>
            <rFont val="Tahoma"/>
            <family val="2"/>
          </rPr>
          <t>mitjana dels quatre trimestres</t>
        </r>
        <r>
          <rPr>
            <sz val="8"/>
            <rFont val="Tahoma"/>
            <family val="0"/>
          </rPr>
          <t xml:space="preserve"> per evitar fluctuacions d'un trimestre a l'altre. Normalment, l'INE publica l'EPA del 4T durant el mes de gener.
-</t>
        </r>
        <r>
          <rPr>
            <b/>
            <sz val="8"/>
            <rFont val="Tahoma"/>
            <family val="2"/>
          </rPr>
          <t>FAREM UNA SOLA ACTUALITZACIÓ ANUAL</t>
        </r>
      </text>
    </comment>
    <comment ref="D57" authorId="0">
      <text>
        <r>
          <rPr>
            <b/>
            <sz val="8"/>
            <color indexed="10"/>
            <rFont val="Tahoma"/>
            <family val="2"/>
          </rPr>
          <t>Atenció!</t>
        </r>
        <r>
          <rPr>
            <sz val="8"/>
            <rFont val="Tahoma"/>
            <family val="0"/>
          </rPr>
          <t xml:space="preserve">
El total es calcula </t>
        </r>
        <r>
          <rPr>
            <b/>
            <sz val="8"/>
            <rFont val="Tahoma"/>
            <family val="2"/>
          </rPr>
          <t>sumant els grups d'edat específics</t>
        </r>
        <r>
          <rPr>
            <sz val="8"/>
            <rFont val="Tahoma"/>
            <family val="0"/>
          </rPr>
          <t xml:space="preserve"> per a que la suma quadri. Si es calculés multiplicant el total de població de 16-64 per la taxa d'activitat de 16-64, el resultat seria diferent a la suma dels grups d'edat quinquennals.</t>
        </r>
      </text>
    </comment>
    <comment ref="C3" authorId="0">
      <text>
        <r>
          <rPr>
            <sz val="8"/>
            <color indexed="8"/>
            <rFont val="Tahoma"/>
            <family val="2"/>
          </rPr>
          <t>-Mètode dissenyat per la Xarxa d'Observatoris del Desenvolupament Econòmic Local (XODEL).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-Mètode senzill</t>
        </r>
        <r>
          <rPr>
            <sz val="8"/>
            <rFont val="Tahoma"/>
            <family val="2"/>
          </rPr>
          <t>, fàcil de calcular i que utilitza dades disponibles i oficials.</t>
        </r>
        <r>
          <rPr>
            <sz val="8"/>
            <rFont val="Tahoma"/>
            <family val="0"/>
          </rPr>
          <t xml:space="preserve">
-Omplir només les cel·les en blanc</t>
        </r>
      </text>
    </comment>
    <comment ref="F7" authorId="0">
      <text>
        <r>
          <rPr>
            <sz val="8"/>
            <rFont val="Tahoma"/>
            <family val="0"/>
          </rPr>
          <t xml:space="preserve">-S'agafa la darrera dada de població oficial publicada a </t>
        </r>
        <r>
          <rPr>
            <b/>
            <sz val="8"/>
            <rFont val="Tahoma"/>
            <family val="2"/>
          </rPr>
          <t>1 de gener de cada any.</t>
        </r>
        <r>
          <rPr>
            <sz val="8"/>
            <rFont val="Tahoma"/>
            <family val="0"/>
          </rPr>
          <t xml:space="preserve"> L'INE, habitualment, actualitza les dades de població per sexe i edat el mes de gener. En aquest cas és la població a </t>
        </r>
        <r>
          <rPr>
            <sz val="8"/>
            <rFont val="Tahoma"/>
            <family val="2"/>
          </rPr>
          <t>1 de gener de 2012. 
-</t>
        </r>
        <r>
          <rPr>
            <sz val="8"/>
            <color indexed="8"/>
            <rFont val="Tahoma"/>
            <family val="2"/>
          </rPr>
          <t>Aquesta informació estarà puntualment disponible a l'Hermes.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-FAREM UNA SOLA ACTUALITZACIÓ ANUAL.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Atenció! 
</t>
        </r>
        <r>
          <rPr>
            <sz val="8"/>
            <rFont val="Tahoma"/>
            <family val="0"/>
          </rPr>
          <t>Si es treuen les edats agrupades quinquenalment, del grup 15-19 cal recordar restar-hi l'edat de 15 anys per deixar així el grup de 16 a 19 anys.</t>
        </r>
      </text>
    </comment>
  </commentList>
</comments>
</file>

<file path=xl/sharedStrings.xml><?xml version="1.0" encoding="utf-8"?>
<sst xmlns="http://schemas.openxmlformats.org/spreadsheetml/2006/main" count="673" uniqueCount="239">
  <si>
    <t>TAULA 4: Població activa per sexe i edat</t>
  </si>
  <si>
    <t xml:space="preserve"> </t>
  </si>
  <si>
    <t>TOTAL</t>
  </si>
  <si>
    <t>AMBDÓS SEXES</t>
  </si>
  <si>
    <t>De 16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</si>
  <si>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</si>
  <si>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</si>
  <si>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</si>
  <si>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</si>
  <si>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</si>
  <si>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</si>
  <si>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</si>
  <si>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</si>
  <si>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</si>
  <si>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HOMES</t>
  </si>
  <si>
    <t>DONES</t>
  </si>
  <si>
    <t>TAULA 1: Població potencialment activa</t>
  </si>
  <si>
    <t>De 16 a 64 años</t>
  </si>
  <si>
    <t xml:space="preserve"> 16-19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</si>
  <si>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</si>
  <si>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</si>
  <si>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</si>
  <si>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</si>
  <si>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</si>
  <si>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</si>
  <si>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</si>
  <si>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</si>
  <si>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</si>
  <si>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>Ambos sexos</t>
  </si>
  <si>
    <t>Varones</t>
  </si>
  <si>
    <t>Mujeres</t>
  </si>
  <si>
    <t xml:space="preserve"> Total</t>
  </si>
  <si>
    <t xml:space="preserve"> 08112-Manlleu </t>
  </si>
  <si>
    <t xml:space="preserve"> 08121-Mataró </t>
  </si>
  <si>
    <t xml:space="preserve">Homes </t>
  </si>
  <si>
    <t>Dones</t>
  </si>
  <si>
    <t>Total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</si>
  <si>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</si>
  <si>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</si>
  <si>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</si>
  <si>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</si>
  <si>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</si>
  <si>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</si>
  <si>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</si>
  <si>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</si>
  <si>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</si>
  <si>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</si>
  <si>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Total 16-64</t>
  </si>
  <si>
    <t>CER_CODIINE</t>
  </si>
  <si>
    <t>CER_CODI</t>
  </si>
  <si>
    <t>CER_ANY</t>
  </si>
  <si>
    <t>CER_SEXE</t>
  </si>
  <si>
    <t>SumaDeCER_16A19</t>
  </si>
  <si>
    <t>SumaDeCER_20A24</t>
  </si>
  <si>
    <t>SumaDeCER_25A29</t>
  </si>
  <si>
    <t>SumaDeCER_30A34</t>
  </si>
  <si>
    <t>SumaDeCER_35A39</t>
  </si>
  <si>
    <t>SumaDeCER_40A44</t>
  </si>
  <si>
    <t>SumaDeCER_45A49</t>
  </si>
  <si>
    <t>SumaDeCER_50A54</t>
  </si>
  <si>
    <t>SumaDeCER_55A59</t>
  </si>
  <si>
    <t>SumaDeCER_60A64</t>
  </si>
  <si>
    <t>08112</t>
  </si>
  <si>
    <t>RA180</t>
  </si>
  <si>
    <t>D</t>
  </si>
  <si>
    <t>H</t>
  </si>
  <si>
    <t>RA016</t>
  </si>
  <si>
    <t>08121</t>
  </si>
  <si>
    <t>5. POBLACIÓ ACTIVA ESTIMADA</t>
  </si>
  <si>
    <t>4. TAXES D'ACTIVITAT</t>
  </si>
  <si>
    <t>Lloc</t>
  </si>
  <si>
    <t>Data</t>
  </si>
  <si>
    <t>Xarxa d'Observatoris del Desenvolupament Econòmic Local</t>
  </si>
  <si>
    <t>ACLARIMENTS</t>
  </si>
  <si>
    <r>
      <t xml:space="preserve">El total de població activa estimada (Quadre 5) és resultat de la </t>
    </r>
    <r>
      <rPr>
        <b/>
        <sz val="10"/>
        <rFont val="Arial"/>
        <family val="2"/>
      </rPr>
      <t>suma de les estimacions per grups d'edat.</t>
    </r>
  </si>
  <si>
    <r>
      <t xml:space="preserve">L'estimació de la població activa a escala supramunicipal s'obté de la </t>
    </r>
    <r>
      <rPr>
        <b/>
        <sz val="10"/>
        <rFont val="Arial"/>
        <family val="2"/>
      </rPr>
      <t>suma de l'estimació de població activa de cadascun dels municipis que formen l'àmbit</t>
    </r>
    <r>
      <rPr>
        <sz val="10"/>
        <rFont val="Arial"/>
        <family val="2"/>
      </rPr>
      <t>.</t>
    </r>
  </si>
  <si>
    <t>Enllaços</t>
  </si>
  <si>
    <t>INE</t>
  </si>
  <si>
    <t>Idescat</t>
  </si>
  <si>
    <t>HERMES</t>
  </si>
  <si>
    <t>xodel@googlegroups.com</t>
  </si>
  <si>
    <r>
      <t xml:space="preserve">La població del municipi sobre el que es vol calcular la taxa d'atur s'actualitza </t>
    </r>
    <r>
      <rPr>
        <b/>
        <sz val="10"/>
        <rFont val="Arial"/>
        <family val="2"/>
      </rPr>
      <t>una vegada a l'any (1 de gener de cada any).</t>
    </r>
  </si>
  <si>
    <t>Mètode dissenyat per la Xarxa d'Observatoris del Desenvolupament Econòmic Local  (XODEL)</t>
  </si>
  <si>
    <r>
      <t xml:space="preserve">Les estimacions de població activa i les taxes d'atur registrat estimades per municipis es trobaran </t>
    </r>
    <r>
      <rPr>
        <b/>
        <sz val="10"/>
        <rFont val="Arial"/>
        <family val="2"/>
      </rPr>
      <t>disponibles en el programa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HERMES</t>
    </r>
    <r>
      <rPr>
        <sz val="10"/>
        <rFont val="Arial"/>
        <family val="2"/>
      </rPr>
      <t xml:space="preserve"> de la Diputació de Barcelona.</t>
    </r>
  </si>
  <si>
    <t>http://groups.google.es/group/xodel</t>
  </si>
  <si>
    <t>(T6/T5)</t>
  </si>
  <si>
    <t>(T1*T4)</t>
  </si>
  <si>
    <t>(T3/T2)</t>
  </si>
  <si>
    <t>7. TAXA D'ATUR REGIST. ESTIMADA</t>
  </si>
  <si>
    <t>CÀLCUL DE LA TAXA D'ATUR REGISTRAT</t>
  </si>
  <si>
    <t>ESPANYA</t>
  </si>
  <si>
    <t xml:space="preserve">   01/2012</t>
  </si>
  <si>
    <t>Observatori del treball (Empresa i Ocupació)</t>
  </si>
  <si>
    <t>01/01/2012</t>
  </si>
  <si>
    <t>De 16 a 19 años</t>
  </si>
  <si>
    <t>De 20 a 24 años</t>
  </si>
  <si>
    <t>2012TIV</t>
  </si>
  <si>
    <t>2012TIII</t>
  </si>
  <si>
    <t>2012TII</t>
  </si>
  <si>
    <t>2012TI</t>
  </si>
  <si>
    <t>Hombres</t>
  </si>
  <si>
    <t>Població España</t>
  </si>
  <si>
    <t>De 0 a 4 años</t>
  </si>
  <si>
    <t>De 5 a 9 años</t>
  </si>
  <si>
    <t>De 10 a 15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</si>
  <si>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</si>
  <si>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</si>
  <si>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</si>
  <si>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</si>
  <si>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</si>
  <si>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</si>
  <si>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</si>
  <si>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</si>
  <si>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</si>
  <si>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y más años</t>
  </si>
  <si>
    <t>Població activa España</t>
  </si>
  <si>
    <t>Mitjana</t>
  </si>
  <si>
    <t>Mitjana anual 2012</t>
  </si>
  <si>
    <t>2012</t>
  </si>
  <si>
    <t xml:space="preserve">   2012</t>
  </si>
  <si>
    <r>
      <t xml:space="preserve">La població activa i potencialment activa de l'EPA d'Espanya s'obté de la </t>
    </r>
    <r>
      <rPr>
        <b/>
        <sz val="10"/>
        <rFont val="Arial"/>
        <family val="2"/>
      </rPr>
      <t>mitjana dels quatre trimestres anuals</t>
    </r>
    <r>
      <rPr>
        <sz val="10"/>
        <rFont val="Arial"/>
        <family val="2"/>
      </rPr>
      <t xml:space="preserve"> i s'actualitza una vegada a l'any.</t>
    </r>
  </si>
  <si>
    <t>0-4</t>
  </si>
  <si>
    <t>5-9</t>
  </si>
  <si>
    <t>10-14</t>
  </si>
  <si>
    <t>15-19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</si>
  <si>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</si>
  <si>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</si>
  <si>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</si>
  <si>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</si>
  <si>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</si>
  <si>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</si>
  <si>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</si>
  <si>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</si>
  <si>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>Espanya</t>
  </si>
  <si>
    <t>España</t>
  </si>
  <si>
    <t>0 años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</si>
  <si>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</si>
  <si>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</si>
  <si>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</si>
  <si>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</si>
  <si>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</si>
  <si>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</si>
  <si>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</si>
  <si>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</si>
  <si>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</si>
  <si>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</si>
  <si>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</si>
  <si>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</si>
  <si>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</si>
  <si>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</si>
  <si>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</si>
  <si>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</si>
  <si>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</si>
  <si>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</si>
  <si>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</si>
  <si>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</si>
  <si>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</si>
  <si>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</si>
  <si>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</si>
  <si>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</si>
  <si>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</si>
  <si>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</si>
  <si>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</si>
  <si>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</si>
  <si>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</si>
  <si>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</si>
  <si>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</si>
  <si>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</si>
  <si>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</si>
  <si>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</si>
  <si>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</si>
  <si>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</si>
  <si>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</si>
  <si>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</si>
  <si>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</si>
  <si>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</si>
  <si>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</si>
  <si>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</si>
  <si>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</si>
  <si>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</si>
  <si>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</si>
  <si>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</si>
  <si>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</si>
  <si>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</si>
  <si>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</si>
  <si>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</si>
  <si>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</si>
  <si>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</si>
  <si>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</si>
  <si>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</si>
  <si>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</si>
  <si>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</si>
  <si>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</si>
  <si>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</si>
  <si>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</si>
  <si>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</si>
  <si>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</si>
  <si>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</si>
  <si>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</si>
  <si>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</si>
  <si>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</si>
  <si>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</si>
  <si>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</si>
  <si>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</si>
  <si>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</si>
  <si>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</si>
  <si>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</si>
  <si>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</si>
  <si>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</si>
  <si>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</si>
  <si>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</si>
  <si>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</si>
  <si>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</si>
  <si>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</si>
  <si>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</si>
  <si>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</si>
  <si>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</si>
  <si>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</si>
  <si>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</si>
  <si>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</si>
  <si>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</si>
  <si>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</si>
  <si>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</si>
  <si>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</si>
  <si>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</si>
  <si>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</si>
  <si>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</si>
  <si>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</si>
  <si>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</si>
  <si>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</si>
  <si>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</si>
  <si>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</si>
  <si>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</si>
  <si>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</si>
  <si>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</si>
  <si>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r>
      <t xml:space="preserve">6. ATUR REGISTRAT   </t>
    </r>
    <r>
      <rPr>
        <b/>
        <i/>
        <sz val="8"/>
        <color indexed="9"/>
        <rFont val="Arial Narrow"/>
        <family val="2"/>
      </rPr>
      <t>(DEPT. EMPRESA I OCUPACIÓ)</t>
    </r>
  </si>
  <si>
    <r>
      <t xml:space="preserve">1. POBL. POTENCIALMENT ACTIVA   </t>
    </r>
    <r>
      <rPr>
        <b/>
        <i/>
        <sz val="8"/>
        <color indexed="9"/>
        <rFont val="Arial Narrow"/>
        <family val="2"/>
      </rPr>
      <t>(PADRÓ)</t>
    </r>
  </si>
  <si>
    <r>
      <t xml:space="preserve">2. POBL. POTENCIALMENT ACTIVA   </t>
    </r>
    <r>
      <rPr>
        <b/>
        <i/>
        <sz val="8"/>
        <color indexed="9"/>
        <rFont val="Arial Narrow"/>
        <family val="2"/>
      </rPr>
      <t>(EPA)</t>
    </r>
  </si>
  <si>
    <r>
      <t xml:space="preserve">3. POBLACIÓ ACTIVA </t>
    </r>
    <r>
      <rPr>
        <b/>
        <i/>
        <sz val="10"/>
        <color indexed="9"/>
        <rFont val="Arial Narrow"/>
        <family val="2"/>
      </rPr>
      <t xml:space="preserve"> </t>
    </r>
    <r>
      <rPr>
        <b/>
        <i/>
        <sz val="8"/>
        <color indexed="9"/>
        <rFont val="Arial Narrow"/>
        <family val="2"/>
      </rPr>
      <t>(EPA)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</si>
</sst>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#,##0.00000"/>
    <numFmt numFmtId="170" formatCode="#,##0.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,##0.000"/>
    <numFmt numFmtId="180" formatCode="#,##0.0000"/>
    <numFmt numFmtId="181" formatCode="#,##0.000000"/>
    <numFmt numFmtId="182" formatCode="0.000%"/>
    <numFmt numFmtId="183" formatCode="#,##0.0000000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Tahoma"/>
      <family val="0"/>
    </font>
    <font>
      <b/>
      <sz val="9"/>
      <name val="Tahoma"/>
      <family val="0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20"/>
      <color indexed="9"/>
      <name val="Arial Narrow"/>
      <family val="2"/>
    </font>
    <font>
      <b/>
      <sz val="10"/>
      <color indexed="9"/>
      <name val="Arial Narrow"/>
      <family val="2"/>
    </font>
    <font>
      <b/>
      <i/>
      <sz val="8"/>
      <color indexed="9"/>
      <name val="Arial Narrow"/>
      <family val="2"/>
    </font>
    <font>
      <sz val="10"/>
      <color indexed="9"/>
      <name val="Arial"/>
      <family val="0"/>
    </font>
    <font>
      <b/>
      <i/>
      <sz val="10"/>
      <color indexed="9"/>
      <name val="Arial Narrow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b/>
      <sz val="12"/>
      <color indexed="10"/>
      <name val="Arial"/>
      <family val="2"/>
    </font>
    <font>
      <sz val="14"/>
      <color indexed="10"/>
      <name val="Arial Narrow"/>
      <family val="2"/>
    </font>
    <font>
      <sz val="8"/>
      <color indexed="8"/>
      <name val="Tahoma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168" fontId="0" fillId="0" borderId="0" xfId="21" applyNumberForma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169" fontId="0" fillId="2" borderId="0" xfId="0" applyNumberFormat="1" applyFill="1" applyAlignment="1">
      <alignment horizontal="right"/>
    </xf>
    <xf numFmtId="3" fontId="8" fillId="0" borderId="0" xfId="0" applyBorder="1" applyAlignment="1">
      <alignment horizontal="left" vertical="center"/>
    </xf>
    <xf numFmtId="4" fontId="8" fillId="0" borderId="0" xfId="0" applyBorder="1" applyAlignment="1">
      <alignment horizontal="left" vertical="center"/>
    </xf>
    <xf numFmtId="4" fontId="7" fillId="0" borderId="0" xfId="0" applyBorder="1" applyAlignment="1">
      <alignment horizontal="left"/>
    </xf>
    <xf numFmtId="3" fontId="7" fillId="0" borderId="0" xfId="0" applyBorder="1" applyAlignment="1">
      <alignment horizontal="center"/>
    </xf>
    <xf numFmtId="3" fontId="7" fillId="0" borderId="0" xfId="0" applyBorder="1" applyAlignment="1">
      <alignment horizontal="left" vertical="top"/>
    </xf>
    <xf numFmtId="3" fontId="7" fillId="0" borderId="0" xfId="0" applyBorder="1" applyAlignment="1">
      <alignment horizontal="right" vertical="center"/>
    </xf>
    <xf numFmtId="4" fontId="7" fillId="0" borderId="0" xfId="0" applyBorder="1" applyAlignment="1">
      <alignment horizontal="left" vertical="top"/>
    </xf>
    <xf numFmtId="0" fontId="9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168" fontId="10" fillId="2" borderId="0" xfId="21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68" fontId="10" fillId="2" borderId="6" xfId="21" applyNumberFormat="1" applyFont="1" applyFill="1" applyBorder="1" applyAlignment="1">
      <alignment horizontal="right"/>
    </xf>
    <xf numFmtId="168" fontId="10" fillId="2" borderId="7" xfId="21" applyNumberFormat="1" applyFont="1" applyFill="1" applyBorder="1" applyAlignment="1">
      <alignment horizontal="right"/>
    </xf>
    <xf numFmtId="168" fontId="5" fillId="2" borderId="0" xfId="21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0" fontId="15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7" fillId="3" borderId="8" xfId="0" applyFont="1" applyFill="1" applyBorder="1" applyAlignment="1">
      <alignment/>
    </xf>
    <xf numFmtId="0" fontId="19" fillId="3" borderId="9" xfId="0" applyFont="1" applyFill="1" applyBorder="1" applyAlignment="1">
      <alignment/>
    </xf>
    <xf numFmtId="0" fontId="14" fillId="3" borderId="9" xfId="0" applyFont="1" applyFill="1" applyBorder="1" applyAlignment="1">
      <alignment horizontal="left"/>
    </xf>
    <xf numFmtId="0" fontId="19" fillId="3" borderId="1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49" fontId="14" fillId="2" borderId="11" xfId="0" applyNumberFormat="1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6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0" fontId="6" fillId="2" borderId="11" xfId="0" applyFont="1" applyFill="1" applyBorder="1" applyAlignment="1">
      <alignment/>
    </xf>
    <xf numFmtId="0" fontId="0" fillId="2" borderId="7" xfId="0" applyFill="1" applyBorder="1" applyAlignment="1">
      <alignment/>
    </xf>
    <xf numFmtId="3" fontId="0" fillId="2" borderId="7" xfId="0" applyNumberFormat="1" applyFill="1" applyBorder="1" applyAlignment="1">
      <alignment horizontal="right"/>
    </xf>
    <xf numFmtId="169" fontId="0" fillId="2" borderId="7" xfId="0" applyNumberForma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0" fontId="17" fillId="3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2" borderId="0" xfId="15" applyFill="1" applyAlignment="1">
      <alignment/>
    </xf>
    <xf numFmtId="3" fontId="22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14" fillId="2" borderId="11" xfId="0" applyFont="1" applyFill="1" applyBorder="1" applyAlignment="1">
      <alignment horizontal="left"/>
    </xf>
    <xf numFmtId="168" fontId="23" fillId="2" borderId="12" xfId="21" applyNumberFormat="1" applyFont="1" applyFill="1" applyBorder="1" applyAlignment="1">
      <alignment horizontal="right"/>
    </xf>
    <xf numFmtId="0" fontId="24" fillId="2" borderId="0" xfId="0" applyFont="1" applyFill="1" applyAlignment="1">
      <alignment/>
    </xf>
    <xf numFmtId="49" fontId="14" fillId="2" borderId="11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0" fillId="4" borderId="13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0" fontId="27" fillId="2" borderId="0" xfId="0" applyFont="1" applyFill="1" applyAlignment="1">
      <alignment horizontal="left" vertical="center" wrapText="1"/>
    </xf>
    <xf numFmtId="3" fontId="26" fillId="4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3" fontId="28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49" fontId="27" fillId="0" borderId="0" xfId="0" applyNumberFormat="1" applyFont="1" applyFill="1" applyAlignment="1">
      <alignment horizontal="right" vertical="center" wrapText="1"/>
    </xf>
    <xf numFmtId="0" fontId="0" fillId="0" borderId="11" xfId="0" applyBorder="1" applyAlignment="1">
      <alignment horizontal="right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4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/>
    </xf>
    <xf numFmtId="0" fontId="2" fillId="2" borderId="0" xfId="15" applyFill="1" applyAlignment="1">
      <alignment horizontal="center"/>
    </xf>
    <xf numFmtId="0" fontId="0" fillId="0" borderId="0" xfId="0" applyAlignment="1">
      <alignment horizontal="center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1" fillId="2" borderId="0" xfId="15" applyFont="1" applyFill="1" applyAlignment="1">
      <alignment horizontal="center"/>
    </xf>
    <xf numFmtId="0" fontId="30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hyperlink" Target="http://www.diba.cat/" TargetMode="External" /><Relationship Id="rId3" Type="http://schemas.openxmlformats.org/officeDocument/2006/relationships/hyperlink" Target="http://www.diba.ca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1</xdr:col>
      <xdr:colOff>390525</xdr:colOff>
      <xdr:row>2</xdr:row>
      <xdr:rowOff>180975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361950</xdr:colOff>
      <xdr:row>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361950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361950</xdr:colOff>
      <xdr:row>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xodel@googlegroups.com" TargetMode="External" /><Relationship Id="rId2" Type="http://schemas.openxmlformats.org/officeDocument/2006/relationships/hyperlink" Target="http://www.diba.cat/web/promoeco/xodel/default" TargetMode="External" /><Relationship Id="rId3" Type="http://schemas.openxmlformats.org/officeDocument/2006/relationships/hyperlink" Target="https://groups.google.com/group/xodel?hl=es" TargetMode="External" /><Relationship Id="rId4" Type="http://schemas.openxmlformats.org/officeDocument/2006/relationships/hyperlink" Target="http://www.ine.es/jaxi/menu.do?type=pcaxis&amp;path=/t20/e260&amp;file=inebase&amp;L=" TargetMode="External" /><Relationship Id="rId5" Type="http://schemas.openxmlformats.org/officeDocument/2006/relationships/hyperlink" Target="http://www.idescat.cat/cat/poblacio/poblrecomptes.html" TargetMode="External" /><Relationship Id="rId6" Type="http://schemas.openxmlformats.org/officeDocument/2006/relationships/hyperlink" Target="http://www.diba.cat/hg2/menu_pre.asp" TargetMode="External" /><Relationship Id="rId7" Type="http://schemas.openxmlformats.org/officeDocument/2006/relationships/hyperlink" Target="http://www20.gencat.cat/portal/site/observatoritreball/menuitem.d7ae7a309d9733d498740d63b0c0e1a0/?vgnextoid=036cd247538af110VgnVCM1000000b0c1e0aRCRD&amp;vgnextchannel=036cd247538af110VgnVCM1000000b0c1e0aRCRD&amp;vgnextfmt=default" TargetMode="External" /><Relationship Id="rId8" Type="http://schemas.openxmlformats.org/officeDocument/2006/relationships/comments" Target="../comments5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="85" zoomScaleNormal="85" workbookViewId="0" topLeftCell="A1">
      <selection activeCell="O38" sqref="O38"/>
    </sheetView>
  </sheetViews>
  <sheetFormatPr defaultColWidth="11.421875" defaultRowHeight="12.75"/>
  <cols>
    <col min="1" max="1" width="22.7109375" style="0" customWidth="1"/>
  </cols>
  <sheetData>
    <row r="1" spans="1:12" ht="12.75">
      <c r="A1" t="s">
        <v>48</v>
      </c>
      <c r="B1" t="s">
        <v>62</v>
      </c>
      <c r="C1" t="s">
        <v>62</v>
      </c>
      <c r="J1" t="s">
        <v>48</v>
      </c>
      <c r="K1" t="s">
        <v>62</v>
      </c>
      <c r="L1" t="s">
        <v>62</v>
      </c>
    </row>
    <row r="2" spans="1:12" ht="12.75">
      <c r="A2" t="s">
        <v>49</v>
      </c>
      <c r="B2" t="s">
        <v>63</v>
      </c>
      <c r="C2" t="s">
        <v>63</v>
      </c>
      <c r="J2" t="s">
        <v>49</v>
      </c>
      <c r="K2" t="s">
        <v>66</v>
      </c>
      <c r="L2" t="s">
        <v>66</v>
      </c>
    </row>
    <row r="3" spans="1:12" ht="12.75">
      <c r="A3" t="s">
        <v>50</v>
      </c>
      <c r="B3">
        <v>2001</v>
      </c>
      <c r="C3">
        <v>2001</v>
      </c>
      <c r="J3" t="s">
        <v>50</v>
      </c>
      <c r="K3">
        <v>2001</v>
      </c>
      <c r="L3">
        <v>2001</v>
      </c>
    </row>
    <row r="4" spans="1:12" ht="12.75">
      <c r="A4" t="s">
        <v>51</v>
      </c>
      <c r="B4" t="s">
        <v>65</v>
      </c>
      <c r="C4" t="s">
        <v>64</v>
      </c>
      <c r="J4" t="s">
        <v>51</v>
      </c>
      <c r="K4" t="s">
        <v>65</v>
      </c>
      <c r="L4" t="s">
        <v>64</v>
      </c>
    </row>
    <row r="5" spans="1:13" ht="12.75">
      <c r="A5" t="s">
        <v>52</v>
      </c>
      <c r="B5">
        <v>225</v>
      </c>
      <c r="C5">
        <v>149</v>
      </c>
      <c r="D5">
        <f>SUM(B5:C5)</f>
        <v>374</v>
      </c>
      <c r="E5" s="2">
        <f>B5/K5</f>
        <v>0.5269320843091335</v>
      </c>
      <c r="F5" s="2">
        <f>C5/L5</f>
        <v>0.35224586288416077</v>
      </c>
      <c r="G5" s="2">
        <f>D5/M5</f>
        <v>0.44</v>
      </c>
      <c r="J5" t="s">
        <v>52</v>
      </c>
      <c r="K5">
        <v>427</v>
      </c>
      <c r="L5">
        <v>423</v>
      </c>
      <c r="M5">
        <f>SUM(K5:L5)</f>
        <v>850</v>
      </c>
    </row>
    <row r="6" spans="1:13" ht="12.75">
      <c r="A6" t="s">
        <v>53</v>
      </c>
      <c r="B6">
        <v>603</v>
      </c>
      <c r="C6">
        <v>441</v>
      </c>
      <c r="D6">
        <f aca="true" t="shared" si="0" ref="D6:D45">SUM(B6:C6)</f>
        <v>1044</v>
      </c>
      <c r="E6" s="2">
        <f aca="true" t="shared" si="1" ref="E6:E15">B6/K6</f>
        <v>0.8226466575716235</v>
      </c>
      <c r="F6" s="2">
        <f aca="true" t="shared" si="2" ref="F6:F15">C6/L6</f>
        <v>0.6228813559322034</v>
      </c>
      <c r="G6" s="2">
        <f aca="true" t="shared" si="3" ref="G6:G15">D6/M6</f>
        <v>0.7244968771686329</v>
      </c>
      <c r="J6" t="s">
        <v>53</v>
      </c>
      <c r="K6">
        <v>733</v>
      </c>
      <c r="L6">
        <v>708</v>
      </c>
      <c r="M6">
        <f aca="true" t="shared" si="4" ref="M6:M45">SUM(K6:L6)</f>
        <v>1441</v>
      </c>
    </row>
    <row r="7" spans="1:13" ht="12.75">
      <c r="A7" t="s">
        <v>54</v>
      </c>
      <c r="B7">
        <v>676</v>
      </c>
      <c r="C7">
        <v>508</v>
      </c>
      <c r="D7">
        <f t="shared" si="0"/>
        <v>1184</v>
      </c>
      <c r="E7" s="2">
        <f t="shared" si="1"/>
        <v>0.9349930843706777</v>
      </c>
      <c r="F7" s="2">
        <f t="shared" si="2"/>
        <v>0.7875968992248062</v>
      </c>
      <c r="G7" s="2">
        <f t="shared" si="3"/>
        <v>0.8654970760233918</v>
      </c>
      <c r="J7" t="s">
        <v>54</v>
      </c>
      <c r="K7">
        <v>723</v>
      </c>
      <c r="L7">
        <v>645</v>
      </c>
      <c r="M7">
        <f t="shared" si="4"/>
        <v>1368</v>
      </c>
    </row>
    <row r="8" spans="1:13" ht="12.75">
      <c r="A8" t="s">
        <v>55</v>
      </c>
      <c r="B8">
        <v>697</v>
      </c>
      <c r="C8">
        <v>513</v>
      </c>
      <c r="D8">
        <f t="shared" si="0"/>
        <v>1210</v>
      </c>
      <c r="E8" s="2">
        <f t="shared" si="1"/>
        <v>0.9444444444444444</v>
      </c>
      <c r="F8" s="2">
        <f t="shared" si="2"/>
        <v>0.7844036697247706</v>
      </c>
      <c r="G8" s="2">
        <f t="shared" si="3"/>
        <v>0.8692528735632183</v>
      </c>
      <c r="J8" t="s">
        <v>55</v>
      </c>
      <c r="K8">
        <v>738</v>
      </c>
      <c r="L8">
        <v>654</v>
      </c>
      <c r="M8">
        <f t="shared" si="4"/>
        <v>1392</v>
      </c>
    </row>
    <row r="9" spans="1:13" ht="12.75">
      <c r="A9" t="s">
        <v>56</v>
      </c>
      <c r="B9">
        <v>686</v>
      </c>
      <c r="C9">
        <v>498</v>
      </c>
      <c r="D9">
        <f t="shared" si="0"/>
        <v>1184</v>
      </c>
      <c r="E9" s="2">
        <f t="shared" si="1"/>
        <v>0.9488243430152143</v>
      </c>
      <c r="F9" s="2">
        <f t="shared" si="2"/>
        <v>0.7867298578199052</v>
      </c>
      <c r="G9" s="2">
        <f t="shared" si="3"/>
        <v>0.8731563421828908</v>
      </c>
      <c r="J9" t="s">
        <v>56</v>
      </c>
      <c r="K9">
        <v>723</v>
      </c>
      <c r="L9">
        <v>633</v>
      </c>
      <c r="M9">
        <f t="shared" si="4"/>
        <v>1356</v>
      </c>
    </row>
    <row r="10" spans="1:13" ht="12.75">
      <c r="A10" t="s">
        <v>57</v>
      </c>
      <c r="B10">
        <v>670</v>
      </c>
      <c r="C10">
        <v>533</v>
      </c>
      <c r="D10">
        <f t="shared" si="0"/>
        <v>1203</v>
      </c>
      <c r="E10" s="2">
        <f t="shared" si="1"/>
        <v>0.9476661951909476</v>
      </c>
      <c r="F10" s="2">
        <f t="shared" si="2"/>
        <v>0.7571022727272727</v>
      </c>
      <c r="G10" s="2">
        <f t="shared" si="3"/>
        <v>0.8525868178596739</v>
      </c>
      <c r="J10" t="s">
        <v>57</v>
      </c>
      <c r="K10">
        <v>707</v>
      </c>
      <c r="L10">
        <v>704</v>
      </c>
      <c r="M10">
        <f t="shared" si="4"/>
        <v>1411</v>
      </c>
    </row>
    <row r="11" spans="1:13" ht="12.75">
      <c r="A11" t="s">
        <v>58</v>
      </c>
      <c r="B11">
        <v>561</v>
      </c>
      <c r="C11">
        <v>390</v>
      </c>
      <c r="D11">
        <f t="shared" si="0"/>
        <v>951</v>
      </c>
      <c r="E11" s="2">
        <f t="shared" si="1"/>
        <v>0.9151712887438825</v>
      </c>
      <c r="F11" s="2">
        <f t="shared" si="2"/>
        <v>0.6989247311827957</v>
      </c>
      <c r="G11" s="2">
        <f t="shared" si="3"/>
        <v>0.8121263877028181</v>
      </c>
      <c r="J11" t="s">
        <v>58</v>
      </c>
      <c r="K11">
        <v>613</v>
      </c>
      <c r="L11">
        <v>558</v>
      </c>
      <c r="M11">
        <f t="shared" si="4"/>
        <v>1171</v>
      </c>
    </row>
    <row r="12" spans="1:13" ht="12.75">
      <c r="A12" t="s">
        <v>59</v>
      </c>
      <c r="B12">
        <v>457</v>
      </c>
      <c r="C12">
        <v>314</v>
      </c>
      <c r="D12">
        <f t="shared" si="0"/>
        <v>771</v>
      </c>
      <c r="E12" s="2">
        <f t="shared" si="1"/>
        <v>0.914</v>
      </c>
      <c r="F12" s="2">
        <f t="shared" si="2"/>
        <v>0.6168958742632613</v>
      </c>
      <c r="G12" s="2">
        <f t="shared" si="3"/>
        <v>0.7641228939544104</v>
      </c>
      <c r="J12" t="s">
        <v>59</v>
      </c>
      <c r="K12">
        <v>500</v>
      </c>
      <c r="L12">
        <v>509</v>
      </c>
      <c r="M12">
        <f t="shared" si="4"/>
        <v>1009</v>
      </c>
    </row>
    <row r="13" spans="1:13" ht="12.75">
      <c r="A13" t="s">
        <v>60</v>
      </c>
      <c r="B13">
        <v>323</v>
      </c>
      <c r="C13">
        <v>200</v>
      </c>
      <c r="D13">
        <f t="shared" si="0"/>
        <v>523</v>
      </c>
      <c r="E13" s="2">
        <f t="shared" si="1"/>
        <v>0.7801932367149759</v>
      </c>
      <c r="F13" s="2">
        <f t="shared" si="2"/>
        <v>0.4716981132075472</v>
      </c>
      <c r="G13" s="2">
        <f t="shared" si="3"/>
        <v>0.6241050119331742</v>
      </c>
      <c r="J13" t="s">
        <v>60</v>
      </c>
      <c r="K13">
        <v>414</v>
      </c>
      <c r="L13">
        <v>424</v>
      </c>
      <c r="M13">
        <f t="shared" si="4"/>
        <v>838</v>
      </c>
    </row>
    <row r="14" spans="1:13" ht="12.75">
      <c r="A14" t="s">
        <v>61</v>
      </c>
      <c r="B14">
        <v>167</v>
      </c>
      <c r="C14">
        <v>49</v>
      </c>
      <c r="D14">
        <f t="shared" si="0"/>
        <v>216</v>
      </c>
      <c r="E14" s="2">
        <f t="shared" si="1"/>
        <v>0.4677871148459384</v>
      </c>
      <c r="F14" s="2">
        <f t="shared" si="2"/>
        <v>0.1384180790960452</v>
      </c>
      <c r="G14" s="2">
        <f t="shared" si="3"/>
        <v>0.3037974683544304</v>
      </c>
      <c r="J14" t="s">
        <v>61</v>
      </c>
      <c r="K14">
        <v>357</v>
      </c>
      <c r="L14">
        <v>354</v>
      </c>
      <c r="M14">
        <f t="shared" si="4"/>
        <v>711</v>
      </c>
    </row>
    <row r="15" spans="2:13" ht="12.75">
      <c r="B15">
        <f>SUM(B5:B14)</f>
        <v>5065</v>
      </c>
      <c r="C15">
        <f aca="true" t="shared" si="5" ref="C15:M15">SUM(C5:C14)</f>
        <v>3595</v>
      </c>
      <c r="D15">
        <f t="shared" si="5"/>
        <v>8660</v>
      </c>
      <c r="E15" s="2">
        <f t="shared" si="1"/>
        <v>0.8534119629317607</v>
      </c>
      <c r="F15" s="2">
        <f t="shared" si="2"/>
        <v>0.640591589451176</v>
      </c>
      <c r="G15" s="2">
        <f t="shared" si="3"/>
        <v>0.7499783493548108</v>
      </c>
      <c r="J15">
        <f t="shared" si="5"/>
        <v>0</v>
      </c>
      <c r="K15">
        <f t="shared" si="5"/>
        <v>5935</v>
      </c>
      <c r="L15">
        <f t="shared" si="5"/>
        <v>5612</v>
      </c>
      <c r="M15">
        <f t="shared" si="5"/>
        <v>11547</v>
      </c>
    </row>
    <row r="16" spans="4:13" ht="12.75">
      <c r="D16">
        <f t="shared" si="0"/>
        <v>0</v>
      </c>
      <c r="E16" s="2"/>
      <c r="F16" s="2"/>
      <c r="G16" s="2"/>
      <c r="M16">
        <f t="shared" si="4"/>
        <v>0</v>
      </c>
    </row>
    <row r="17" spans="1:13" ht="12.75">
      <c r="A17" t="s">
        <v>48</v>
      </c>
      <c r="B17" t="s">
        <v>67</v>
      </c>
      <c r="C17" t="s">
        <v>67</v>
      </c>
      <c r="D17">
        <f t="shared" si="0"/>
        <v>0</v>
      </c>
      <c r="E17" s="2"/>
      <c r="F17" s="2"/>
      <c r="G17" s="2"/>
      <c r="J17" t="s">
        <v>48</v>
      </c>
      <c r="K17" t="s">
        <v>67</v>
      </c>
      <c r="L17" t="s">
        <v>67</v>
      </c>
      <c r="M17">
        <f t="shared" si="4"/>
        <v>0</v>
      </c>
    </row>
    <row r="18" spans="1:13" ht="12.75">
      <c r="A18" t="s">
        <v>49</v>
      </c>
      <c r="B18" t="s">
        <v>63</v>
      </c>
      <c r="C18" t="s">
        <v>63</v>
      </c>
      <c r="D18">
        <f t="shared" si="0"/>
        <v>0</v>
      </c>
      <c r="E18" s="2"/>
      <c r="F18" s="2"/>
      <c r="G18" s="2"/>
      <c r="J18" t="s">
        <v>49</v>
      </c>
      <c r="K18" t="s">
        <v>66</v>
      </c>
      <c r="L18" t="s">
        <v>66</v>
      </c>
      <c r="M18">
        <f t="shared" si="4"/>
        <v>0</v>
      </c>
    </row>
    <row r="19" spans="1:13" ht="12.75">
      <c r="A19" t="s">
        <v>50</v>
      </c>
      <c r="B19">
        <v>2001</v>
      </c>
      <c r="C19">
        <v>2001</v>
      </c>
      <c r="D19">
        <f t="shared" si="0"/>
        <v>4002</v>
      </c>
      <c r="E19" s="2"/>
      <c r="F19" s="2"/>
      <c r="G19" s="2"/>
      <c r="J19" t="s">
        <v>50</v>
      </c>
      <c r="K19">
        <v>2001</v>
      </c>
      <c r="L19">
        <v>2001</v>
      </c>
      <c r="M19">
        <f t="shared" si="4"/>
        <v>4002</v>
      </c>
    </row>
    <row r="20" spans="1:13" ht="12.75">
      <c r="A20" t="s">
        <v>51</v>
      </c>
      <c r="B20" t="s">
        <v>65</v>
      </c>
      <c r="C20" t="s">
        <v>64</v>
      </c>
      <c r="D20">
        <f t="shared" si="0"/>
        <v>0</v>
      </c>
      <c r="E20" s="2"/>
      <c r="F20" s="2"/>
      <c r="G20" s="2"/>
      <c r="J20" t="s">
        <v>51</v>
      </c>
      <c r="K20" t="s">
        <v>65</v>
      </c>
      <c r="L20" t="s">
        <v>64</v>
      </c>
      <c r="M20">
        <f t="shared" si="4"/>
        <v>0</v>
      </c>
    </row>
    <row r="21" spans="1:13" ht="12.75">
      <c r="A21" t="s">
        <v>52</v>
      </c>
      <c r="B21">
        <v>1335</v>
      </c>
      <c r="C21">
        <v>978</v>
      </c>
      <c r="D21">
        <f t="shared" si="0"/>
        <v>2313</v>
      </c>
      <c r="E21" s="2">
        <f aca="true" t="shared" si="6" ref="E21:E46">B21/K21</f>
        <v>0.488831929696082</v>
      </c>
      <c r="F21" s="2">
        <f aca="true" t="shared" si="7" ref="F21:F46">C21/L21</f>
        <v>0.36574420344053854</v>
      </c>
      <c r="G21" s="2">
        <f aca="true" t="shared" si="8" ref="G21:G46">D21/M21</f>
        <v>0.4279370952821462</v>
      </c>
      <c r="J21" t="s">
        <v>52</v>
      </c>
      <c r="K21">
        <v>2731</v>
      </c>
      <c r="L21">
        <v>2674</v>
      </c>
      <c r="M21">
        <f t="shared" si="4"/>
        <v>5405</v>
      </c>
    </row>
    <row r="22" spans="1:13" ht="12.75">
      <c r="A22" t="s">
        <v>53</v>
      </c>
      <c r="B22">
        <v>3519</v>
      </c>
      <c r="C22">
        <v>3011</v>
      </c>
      <c r="D22">
        <f t="shared" si="0"/>
        <v>6530</v>
      </c>
      <c r="E22" s="2">
        <f t="shared" si="6"/>
        <v>0.7872483221476511</v>
      </c>
      <c r="F22" s="2">
        <f t="shared" si="7"/>
        <v>0.7036690815611124</v>
      </c>
      <c r="G22" s="2">
        <f t="shared" si="8"/>
        <v>0.746371013830152</v>
      </c>
      <c r="J22" t="s">
        <v>53</v>
      </c>
      <c r="K22">
        <v>4470</v>
      </c>
      <c r="L22">
        <v>4279</v>
      </c>
      <c r="M22">
        <f t="shared" si="4"/>
        <v>8749</v>
      </c>
    </row>
    <row r="23" spans="1:13" ht="12.75">
      <c r="A23" t="s">
        <v>54</v>
      </c>
      <c r="B23">
        <v>4773</v>
      </c>
      <c r="C23">
        <v>3983</v>
      </c>
      <c r="D23">
        <f t="shared" si="0"/>
        <v>8756</v>
      </c>
      <c r="E23" s="2">
        <f t="shared" si="6"/>
        <v>0.9258971871968962</v>
      </c>
      <c r="F23" s="2">
        <f t="shared" si="7"/>
        <v>0.8260058067192037</v>
      </c>
      <c r="G23" s="2">
        <f t="shared" si="8"/>
        <v>0.8776185226019846</v>
      </c>
      <c r="J23" t="s">
        <v>54</v>
      </c>
      <c r="K23">
        <v>5155</v>
      </c>
      <c r="L23">
        <v>4822</v>
      </c>
      <c r="M23">
        <f t="shared" si="4"/>
        <v>9977</v>
      </c>
    </row>
    <row r="24" spans="1:13" ht="12.75">
      <c r="A24" t="s">
        <v>55</v>
      </c>
      <c r="B24">
        <v>4753</v>
      </c>
      <c r="C24">
        <v>3307</v>
      </c>
      <c r="D24">
        <f t="shared" si="0"/>
        <v>8060</v>
      </c>
      <c r="E24" s="2">
        <f t="shared" si="6"/>
        <v>0.9515515515515516</v>
      </c>
      <c r="F24" s="2">
        <f t="shared" si="7"/>
        <v>0.751249432076329</v>
      </c>
      <c r="G24" s="2">
        <f t="shared" si="8"/>
        <v>0.8577205491114185</v>
      </c>
      <c r="J24" t="s">
        <v>55</v>
      </c>
      <c r="K24">
        <v>4995</v>
      </c>
      <c r="L24">
        <v>4402</v>
      </c>
      <c r="M24">
        <f t="shared" si="4"/>
        <v>9397</v>
      </c>
    </row>
    <row r="25" spans="1:13" ht="12.75">
      <c r="A25" t="s">
        <v>56</v>
      </c>
      <c r="B25">
        <v>4042</v>
      </c>
      <c r="C25">
        <v>2907</v>
      </c>
      <c r="D25">
        <f t="shared" si="0"/>
        <v>6949</v>
      </c>
      <c r="E25" s="2">
        <f t="shared" si="6"/>
        <v>0.942410818372581</v>
      </c>
      <c r="F25" s="2">
        <f t="shared" si="7"/>
        <v>0.6919781004522733</v>
      </c>
      <c r="G25" s="2">
        <f t="shared" si="8"/>
        <v>0.81849234393404</v>
      </c>
      <c r="J25" t="s">
        <v>56</v>
      </c>
      <c r="K25">
        <v>4289</v>
      </c>
      <c r="L25">
        <v>4201</v>
      </c>
      <c r="M25">
        <f t="shared" si="4"/>
        <v>8490</v>
      </c>
    </row>
    <row r="26" spans="1:13" ht="12.75">
      <c r="A26" t="s">
        <v>57</v>
      </c>
      <c r="B26">
        <v>3784</v>
      </c>
      <c r="C26">
        <v>2654</v>
      </c>
      <c r="D26">
        <f t="shared" si="0"/>
        <v>6438</v>
      </c>
      <c r="E26" s="2">
        <f t="shared" si="6"/>
        <v>0.9375619425173439</v>
      </c>
      <c r="F26" s="2">
        <f t="shared" si="7"/>
        <v>0.6742886178861789</v>
      </c>
      <c r="G26" s="2">
        <f t="shared" si="8"/>
        <v>0.8075765178123432</v>
      </c>
      <c r="J26" t="s">
        <v>57</v>
      </c>
      <c r="K26">
        <v>4036</v>
      </c>
      <c r="L26">
        <v>3936</v>
      </c>
      <c r="M26">
        <f t="shared" si="4"/>
        <v>7972</v>
      </c>
    </row>
    <row r="27" spans="1:13" ht="12.75">
      <c r="A27" t="s">
        <v>58</v>
      </c>
      <c r="B27">
        <v>3183</v>
      </c>
      <c r="C27">
        <v>2194</v>
      </c>
      <c r="D27">
        <f t="shared" si="0"/>
        <v>5377</v>
      </c>
      <c r="E27" s="2">
        <f t="shared" si="6"/>
        <v>0.9218071242397915</v>
      </c>
      <c r="F27" s="2">
        <f t="shared" si="7"/>
        <v>0.6229415105053947</v>
      </c>
      <c r="G27" s="2">
        <f t="shared" si="8"/>
        <v>0.7708960573476703</v>
      </c>
      <c r="J27" t="s">
        <v>58</v>
      </c>
      <c r="K27">
        <v>3453</v>
      </c>
      <c r="L27">
        <v>3522</v>
      </c>
      <c r="M27">
        <f t="shared" si="4"/>
        <v>6975</v>
      </c>
    </row>
    <row r="28" spans="1:13" ht="12.75">
      <c r="A28" t="s">
        <v>59</v>
      </c>
      <c r="B28">
        <v>2799</v>
      </c>
      <c r="C28">
        <v>1728</v>
      </c>
      <c r="D28">
        <f t="shared" si="0"/>
        <v>4527</v>
      </c>
      <c r="E28" s="2">
        <f t="shared" si="6"/>
        <v>0.8777046095954845</v>
      </c>
      <c r="F28" s="2">
        <f t="shared" si="7"/>
        <v>0.5187631341939357</v>
      </c>
      <c r="G28" s="2">
        <f t="shared" si="8"/>
        <v>0.6943251533742332</v>
      </c>
      <c r="J28" t="s">
        <v>59</v>
      </c>
      <c r="K28">
        <v>3189</v>
      </c>
      <c r="L28">
        <v>3331</v>
      </c>
      <c r="M28">
        <f t="shared" si="4"/>
        <v>6520</v>
      </c>
    </row>
    <row r="29" spans="1:13" ht="12.75">
      <c r="A29" t="s">
        <v>60</v>
      </c>
      <c r="B29">
        <v>2180</v>
      </c>
      <c r="C29">
        <v>1189</v>
      </c>
      <c r="D29">
        <f t="shared" si="0"/>
        <v>3369</v>
      </c>
      <c r="E29" s="2">
        <f t="shared" si="6"/>
        <v>0.7819225251076041</v>
      </c>
      <c r="F29" s="2">
        <f t="shared" si="7"/>
        <v>0.41486392184228893</v>
      </c>
      <c r="G29" s="2">
        <f t="shared" si="8"/>
        <v>0.5958613371064733</v>
      </c>
      <c r="J29" t="s">
        <v>60</v>
      </c>
      <c r="K29">
        <v>2788</v>
      </c>
      <c r="L29">
        <v>2866</v>
      </c>
      <c r="M29">
        <f t="shared" si="4"/>
        <v>5654</v>
      </c>
    </row>
    <row r="30" spans="1:13" ht="12.75">
      <c r="A30" t="s">
        <v>61</v>
      </c>
      <c r="B30">
        <v>1002</v>
      </c>
      <c r="C30">
        <v>484</v>
      </c>
      <c r="D30">
        <f t="shared" si="0"/>
        <v>1486</v>
      </c>
      <c r="E30" s="2">
        <f t="shared" si="6"/>
        <v>0.4673507462686567</v>
      </c>
      <c r="F30" s="2">
        <f t="shared" si="7"/>
        <v>0.2071917808219178</v>
      </c>
      <c r="G30" s="2">
        <f t="shared" si="8"/>
        <v>0.33169642857142856</v>
      </c>
      <c r="J30" t="s">
        <v>61</v>
      </c>
      <c r="K30">
        <v>2144</v>
      </c>
      <c r="L30">
        <v>2336</v>
      </c>
      <c r="M30">
        <f t="shared" si="4"/>
        <v>4480</v>
      </c>
    </row>
    <row r="31" spans="2:13" ht="12.75">
      <c r="B31">
        <f>SUM(B21:B30)</f>
        <v>31370</v>
      </c>
      <c r="C31">
        <f>SUM(C21:C30)</f>
        <v>22435</v>
      </c>
      <c r="D31">
        <f>SUM(D21:D30)</f>
        <v>53805</v>
      </c>
      <c r="E31" s="2">
        <f t="shared" si="6"/>
        <v>0.8421476510067114</v>
      </c>
      <c r="F31" s="2">
        <f t="shared" si="7"/>
        <v>0.6168715114520609</v>
      </c>
      <c r="G31" s="2">
        <f t="shared" si="8"/>
        <v>0.7308575231937408</v>
      </c>
      <c r="J31">
        <f>SUM(J21:J30)</f>
        <v>0</v>
      </c>
      <c r="K31">
        <f>SUM(K21:K30)</f>
        <v>37250</v>
      </c>
      <c r="L31">
        <f>SUM(L21:L30)</f>
        <v>36369</v>
      </c>
      <c r="M31">
        <f>SUM(M21:M30)</f>
        <v>73619</v>
      </c>
    </row>
    <row r="32" spans="4:13" ht="12.75">
      <c r="D32">
        <f t="shared" si="0"/>
        <v>0</v>
      </c>
      <c r="E32" s="2"/>
      <c r="F32" s="2"/>
      <c r="G32" s="2"/>
      <c r="M32">
        <f t="shared" si="4"/>
        <v>0</v>
      </c>
    </row>
    <row r="33" spans="1:13" ht="12.75">
      <c r="A33" t="s">
        <v>49</v>
      </c>
      <c r="B33" t="s">
        <v>63</v>
      </c>
      <c r="C33" t="s">
        <v>63</v>
      </c>
      <c r="D33">
        <f t="shared" si="0"/>
        <v>0</v>
      </c>
      <c r="E33" s="2"/>
      <c r="F33" s="2"/>
      <c r="G33" s="2"/>
      <c r="J33" t="s">
        <v>49</v>
      </c>
      <c r="K33" t="s">
        <v>66</v>
      </c>
      <c r="L33" t="s">
        <v>66</v>
      </c>
      <c r="M33">
        <f t="shared" si="4"/>
        <v>0</v>
      </c>
    </row>
    <row r="34" spans="1:13" ht="12.75">
      <c r="A34" t="s">
        <v>50</v>
      </c>
      <c r="B34">
        <v>2001</v>
      </c>
      <c r="C34">
        <v>2001</v>
      </c>
      <c r="D34">
        <f t="shared" si="0"/>
        <v>4002</v>
      </c>
      <c r="E34" s="2"/>
      <c r="F34" s="2"/>
      <c r="G34" s="2"/>
      <c r="J34" t="s">
        <v>50</v>
      </c>
      <c r="K34">
        <v>2001</v>
      </c>
      <c r="L34">
        <v>2001</v>
      </c>
      <c r="M34">
        <f t="shared" si="4"/>
        <v>4002</v>
      </c>
    </row>
    <row r="35" spans="1:13" ht="12.75">
      <c r="A35" t="s">
        <v>51</v>
      </c>
      <c r="B35" t="s">
        <v>65</v>
      </c>
      <c r="C35" t="s">
        <v>64</v>
      </c>
      <c r="D35">
        <f t="shared" si="0"/>
        <v>0</v>
      </c>
      <c r="E35" s="2"/>
      <c r="F35" s="2"/>
      <c r="G35" s="2"/>
      <c r="J35" t="s">
        <v>51</v>
      </c>
      <c r="K35" t="s">
        <v>65</v>
      </c>
      <c r="L35" t="s">
        <v>64</v>
      </c>
      <c r="M35">
        <f t="shared" si="4"/>
        <v>0</v>
      </c>
    </row>
    <row r="36" spans="1:13" ht="12.75">
      <c r="A36" t="s">
        <v>52</v>
      </c>
      <c r="B36">
        <v>44642</v>
      </c>
      <c r="C36">
        <v>31782</v>
      </c>
      <c r="D36">
        <f t="shared" si="0"/>
        <v>76424</v>
      </c>
      <c r="E36" s="2">
        <f t="shared" si="6"/>
        <v>0.41088653265591635</v>
      </c>
      <c r="F36" s="2">
        <f t="shared" si="7"/>
        <v>0.30566375256066247</v>
      </c>
      <c r="G36" s="2">
        <f t="shared" si="8"/>
        <v>0.35943092298647855</v>
      </c>
      <c r="J36" t="s">
        <v>52</v>
      </c>
      <c r="K36">
        <v>108648</v>
      </c>
      <c r="L36">
        <v>103977</v>
      </c>
      <c r="M36">
        <f t="shared" si="4"/>
        <v>212625</v>
      </c>
    </row>
    <row r="37" spans="1:13" ht="12.75">
      <c r="A37" t="s">
        <v>53</v>
      </c>
      <c r="B37">
        <v>135524</v>
      </c>
      <c r="C37">
        <v>118693</v>
      </c>
      <c r="D37">
        <f t="shared" si="0"/>
        <v>254217</v>
      </c>
      <c r="E37" s="2">
        <f t="shared" si="6"/>
        <v>0.7310723552544275</v>
      </c>
      <c r="F37" s="2">
        <f t="shared" si="7"/>
        <v>0.6706842286676499</v>
      </c>
      <c r="G37" s="2">
        <f t="shared" si="8"/>
        <v>0.7015785842417552</v>
      </c>
      <c r="J37" t="s">
        <v>53</v>
      </c>
      <c r="K37">
        <v>185377</v>
      </c>
      <c r="L37">
        <v>176973</v>
      </c>
      <c r="M37">
        <f t="shared" si="4"/>
        <v>362350</v>
      </c>
    </row>
    <row r="38" spans="1:13" ht="12.75">
      <c r="A38" t="s">
        <v>54</v>
      </c>
      <c r="B38">
        <v>199583</v>
      </c>
      <c r="C38">
        <v>176057</v>
      </c>
      <c r="D38">
        <f t="shared" si="0"/>
        <v>375640</v>
      </c>
      <c r="E38" s="2">
        <f t="shared" si="6"/>
        <v>0.9044205279256826</v>
      </c>
      <c r="F38" s="2">
        <f t="shared" si="7"/>
        <v>0.8406323710572304</v>
      </c>
      <c r="G38" s="2">
        <f t="shared" si="8"/>
        <v>0.8733600087419701</v>
      </c>
      <c r="J38" t="s">
        <v>54</v>
      </c>
      <c r="K38">
        <v>220675</v>
      </c>
      <c r="L38">
        <v>209434</v>
      </c>
      <c r="M38">
        <f t="shared" si="4"/>
        <v>430109</v>
      </c>
    </row>
    <row r="39" spans="1:13" ht="12.75">
      <c r="A39" t="s">
        <v>55</v>
      </c>
      <c r="B39">
        <v>193843</v>
      </c>
      <c r="C39">
        <v>158766</v>
      </c>
      <c r="D39">
        <f t="shared" si="0"/>
        <v>352609</v>
      </c>
      <c r="E39" s="2">
        <f t="shared" si="6"/>
        <v>0.9355718367504536</v>
      </c>
      <c r="F39" s="2">
        <f t="shared" si="7"/>
        <v>0.8015165436536384</v>
      </c>
      <c r="G39" s="2">
        <f t="shared" si="8"/>
        <v>0.8700508791582978</v>
      </c>
      <c r="J39" t="s">
        <v>55</v>
      </c>
      <c r="K39">
        <v>207192</v>
      </c>
      <c r="L39">
        <v>198082</v>
      </c>
      <c r="M39">
        <f t="shared" si="4"/>
        <v>405274</v>
      </c>
    </row>
    <row r="40" spans="1:13" ht="12.75">
      <c r="A40" t="s">
        <v>56</v>
      </c>
      <c r="B40">
        <v>180237</v>
      </c>
      <c r="C40">
        <v>141520</v>
      </c>
      <c r="D40">
        <f t="shared" si="0"/>
        <v>321757</v>
      </c>
      <c r="E40" s="2">
        <f t="shared" si="6"/>
        <v>0.9369288350574414</v>
      </c>
      <c r="F40" s="2">
        <f t="shared" si="7"/>
        <v>0.7465473766392707</v>
      </c>
      <c r="G40" s="2">
        <f t="shared" si="8"/>
        <v>0.8424369527879016</v>
      </c>
      <c r="J40" t="s">
        <v>56</v>
      </c>
      <c r="K40">
        <v>192370</v>
      </c>
      <c r="L40">
        <v>189566</v>
      </c>
      <c r="M40">
        <f t="shared" si="4"/>
        <v>381936</v>
      </c>
    </row>
    <row r="41" spans="1:13" ht="12.75">
      <c r="A41" t="s">
        <v>57</v>
      </c>
      <c r="B41">
        <v>160831</v>
      </c>
      <c r="C41">
        <v>127803</v>
      </c>
      <c r="D41">
        <f t="shared" si="0"/>
        <v>288634</v>
      </c>
      <c r="E41" s="2">
        <f t="shared" si="6"/>
        <v>0.93164071551045</v>
      </c>
      <c r="F41" s="2">
        <f t="shared" si="7"/>
        <v>0.713504912907548</v>
      </c>
      <c r="G41" s="2">
        <f t="shared" si="8"/>
        <v>0.8205610771225181</v>
      </c>
      <c r="J41" t="s">
        <v>57</v>
      </c>
      <c r="K41">
        <v>172632</v>
      </c>
      <c r="L41">
        <v>179120</v>
      </c>
      <c r="M41">
        <f t="shared" si="4"/>
        <v>351752</v>
      </c>
    </row>
    <row r="42" spans="1:13" ht="12.75">
      <c r="A42" t="s">
        <v>58</v>
      </c>
      <c r="B42">
        <v>143618</v>
      </c>
      <c r="C42">
        <v>104862</v>
      </c>
      <c r="D42">
        <f t="shared" si="0"/>
        <v>248480</v>
      </c>
      <c r="E42" s="2">
        <f t="shared" si="6"/>
        <v>0.9189199564911382</v>
      </c>
      <c r="F42" s="2">
        <f t="shared" si="7"/>
        <v>0.6448720550523034</v>
      </c>
      <c r="G42" s="2">
        <f t="shared" si="8"/>
        <v>0.7791808691780157</v>
      </c>
      <c r="J42" t="s">
        <v>58</v>
      </c>
      <c r="K42">
        <v>156290</v>
      </c>
      <c r="L42">
        <v>162609</v>
      </c>
      <c r="M42">
        <f t="shared" si="4"/>
        <v>318899</v>
      </c>
    </row>
    <row r="43" spans="1:13" ht="12.75">
      <c r="A43" t="s">
        <v>59</v>
      </c>
      <c r="B43">
        <v>133214</v>
      </c>
      <c r="C43">
        <v>81201</v>
      </c>
      <c r="D43">
        <f t="shared" si="0"/>
        <v>214415</v>
      </c>
      <c r="E43" s="2">
        <f t="shared" si="6"/>
        <v>0.8847431061048828</v>
      </c>
      <c r="F43" s="2">
        <f t="shared" si="7"/>
        <v>0.5123964334618516</v>
      </c>
      <c r="G43" s="2">
        <f t="shared" si="8"/>
        <v>0.6938076177594559</v>
      </c>
      <c r="J43" t="s">
        <v>59</v>
      </c>
      <c r="K43">
        <v>150568</v>
      </c>
      <c r="L43">
        <v>158473</v>
      </c>
      <c r="M43">
        <f t="shared" si="4"/>
        <v>309041</v>
      </c>
    </row>
    <row r="44" spans="1:13" ht="12.75">
      <c r="A44" t="s">
        <v>60</v>
      </c>
      <c r="B44">
        <v>105792</v>
      </c>
      <c r="C44">
        <v>53476</v>
      </c>
      <c r="D44">
        <f t="shared" si="0"/>
        <v>159268</v>
      </c>
      <c r="E44" s="2">
        <f t="shared" si="6"/>
        <v>0.7776136188229068</v>
      </c>
      <c r="F44" s="2">
        <f t="shared" si="7"/>
        <v>0.37458671896889884</v>
      </c>
      <c r="G44" s="2">
        <f t="shared" si="8"/>
        <v>0.5712482111281281</v>
      </c>
      <c r="J44" t="s">
        <v>60</v>
      </c>
      <c r="K44">
        <v>136047</v>
      </c>
      <c r="L44">
        <v>142760</v>
      </c>
      <c r="M44">
        <f t="shared" si="4"/>
        <v>278807</v>
      </c>
    </row>
    <row r="45" spans="1:13" ht="12.75">
      <c r="A45" t="s">
        <v>61</v>
      </c>
      <c r="B45">
        <v>51842</v>
      </c>
      <c r="C45">
        <v>23281</v>
      </c>
      <c r="D45">
        <f t="shared" si="0"/>
        <v>75123</v>
      </c>
      <c r="E45" s="2">
        <f t="shared" si="6"/>
        <v>0.4733996895260707</v>
      </c>
      <c r="F45" s="2">
        <f t="shared" si="7"/>
        <v>0.20223069639770327</v>
      </c>
      <c r="G45" s="2">
        <f t="shared" si="8"/>
        <v>0.3344284626787932</v>
      </c>
      <c r="J45" t="s">
        <v>61</v>
      </c>
      <c r="K45">
        <v>109510</v>
      </c>
      <c r="L45">
        <v>115121</v>
      </c>
      <c r="M45">
        <f t="shared" si="4"/>
        <v>224631</v>
      </c>
    </row>
    <row r="46" spans="2:13" ht="12.75">
      <c r="B46">
        <f>SUM(B36:B45)</f>
        <v>1349126</v>
      </c>
      <c r="C46">
        <f>SUM(C36:C45)</f>
        <v>1017441</v>
      </c>
      <c r="D46">
        <f>SUM(D36:D45)</f>
        <v>2366567</v>
      </c>
      <c r="E46" s="2">
        <f t="shared" si="6"/>
        <v>0.8229845623979372</v>
      </c>
      <c r="F46" s="2">
        <f t="shared" si="7"/>
        <v>0.621863988778295</v>
      </c>
      <c r="G46" s="2">
        <f t="shared" si="8"/>
        <v>0.7225223360395479</v>
      </c>
      <c r="J46">
        <f>SUM(J36:J45)</f>
        <v>0</v>
      </c>
      <c r="K46">
        <f>SUM(K36:K45)</f>
        <v>1639309</v>
      </c>
      <c r="L46">
        <f>SUM(L36:L45)</f>
        <v>1636115</v>
      </c>
      <c r="M46">
        <f>SUM(M36:M45)</f>
        <v>3275424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2"/>
  <sheetViews>
    <sheetView zoomScale="85" zoomScaleNormal="85" workbookViewId="0" topLeftCell="A1">
      <selection activeCell="O38" sqref="O38"/>
    </sheetView>
  </sheetViews>
  <sheetFormatPr defaultColWidth="11.421875" defaultRowHeight="12.75"/>
  <cols>
    <col min="2" max="4" width="14.140625" style="0" bestFit="1" customWidth="1"/>
  </cols>
  <sheetData>
    <row r="3" spans="1:4" ht="12.75">
      <c r="A3" t="s">
        <v>28</v>
      </c>
      <c r="B3" t="s">
        <v>32</v>
      </c>
      <c r="C3" t="s">
        <v>32</v>
      </c>
      <c r="D3" t="s">
        <v>32</v>
      </c>
    </row>
    <row r="4" spans="1:4" ht="12.75">
      <c r="A4" t="s">
        <v>17</v>
      </c>
      <c r="B4">
        <v>7189</v>
      </c>
      <c r="C4">
        <v>6376</v>
      </c>
      <c r="D4">
        <v>13565</v>
      </c>
    </row>
    <row r="5" spans="1:4" ht="12.75">
      <c r="A5" t="s">
        <v>18</v>
      </c>
      <c r="B5">
        <v>446</v>
      </c>
      <c r="C5">
        <v>440</v>
      </c>
      <c r="D5">
        <v>886</v>
      </c>
    </row>
    <row r="6" spans="1:4" ht="12.75">
      <c r="A6" t="s">
        <v>19</v>
      </c>
      <c r="B6">
        <v>657</v>
      </c>
      <c r="C6">
        <v>623</v>
      </c>
      <c r="D6">
        <v>1280</v>
      </c>
    </row>
    <row r="7" spans="1:4" ht="12.75">
      <c r="A7" t="s">
        <v>20</v>
      </c>
      <c r="B7">
        <v>896</v>
      </c>
      <c r="C7">
        <v>804</v>
      </c>
      <c r="D7">
        <v>1700</v>
      </c>
    </row>
    <row r="8" spans="1:4" ht="12.75">
      <c r="A8" t="s">
        <v>21</v>
      </c>
      <c r="B8">
        <v>1004</v>
      </c>
      <c r="C8">
        <v>773</v>
      </c>
      <c r="D8">
        <v>1777</v>
      </c>
    </row>
    <row r="9" spans="1:4" ht="12.75">
      <c r="A9" t="s">
        <v>22</v>
      </c>
      <c r="B9">
        <v>909</v>
      </c>
      <c r="C9">
        <v>670</v>
      </c>
      <c r="D9">
        <v>1579</v>
      </c>
    </row>
    <row r="10" spans="1:4" ht="12.75">
      <c r="A10" t="s">
        <v>23</v>
      </c>
      <c r="B10">
        <v>870</v>
      </c>
      <c r="C10">
        <v>731</v>
      </c>
      <c r="D10">
        <v>1601</v>
      </c>
    </row>
    <row r="11" spans="1:4" ht="12.75">
      <c r="A11" t="s">
        <v>24</v>
      </c>
      <c r="B11">
        <v>759</v>
      </c>
      <c r="C11">
        <v>707</v>
      </c>
      <c r="D11">
        <v>1466</v>
      </c>
    </row>
    <row r="12" spans="1:4" ht="12.75">
      <c r="A12" t="s">
        <v>25</v>
      </c>
      <c r="B12">
        <v>710</v>
      </c>
      <c r="C12">
        <v>651</v>
      </c>
      <c r="D12">
        <v>1361</v>
      </c>
    </row>
    <row r="13" spans="1:4" ht="12.75">
      <c r="A13" t="s">
        <v>26</v>
      </c>
      <c r="B13">
        <v>510</v>
      </c>
      <c r="C13">
        <v>526</v>
      </c>
      <c r="D13">
        <v>1036</v>
      </c>
    </row>
    <row r="14" spans="1:4" ht="12.75">
      <c r="A14" t="s">
        <v>27</v>
      </c>
      <c r="B14">
        <v>428</v>
      </c>
      <c r="C14">
        <v>451</v>
      </c>
      <c r="D14">
        <v>879</v>
      </c>
    </row>
    <row r="17" spans="1:4" ht="12.75">
      <c r="A17" t="s">
        <v>29</v>
      </c>
      <c r="B17" t="s">
        <v>33</v>
      </c>
      <c r="C17" t="s">
        <v>33</v>
      </c>
      <c r="D17" t="s">
        <v>33</v>
      </c>
    </row>
    <row r="18" spans="1:4" ht="12.75">
      <c r="A18" t="s">
        <v>17</v>
      </c>
      <c r="B18">
        <v>42743</v>
      </c>
      <c r="C18">
        <v>40125</v>
      </c>
      <c r="D18">
        <v>82868</v>
      </c>
    </row>
    <row r="19" spans="1:4" ht="12.75">
      <c r="A19" t="s">
        <v>18</v>
      </c>
      <c r="B19">
        <v>2527</v>
      </c>
      <c r="C19">
        <v>2286</v>
      </c>
      <c r="D19">
        <v>4813</v>
      </c>
    </row>
    <row r="20" spans="1:4" ht="12.75">
      <c r="A20" t="s">
        <v>19</v>
      </c>
      <c r="B20">
        <v>3968</v>
      </c>
      <c r="C20">
        <v>3667</v>
      </c>
      <c r="D20">
        <v>7635</v>
      </c>
    </row>
    <row r="21" spans="1:4" ht="12.75">
      <c r="A21" t="s">
        <v>20</v>
      </c>
      <c r="B21">
        <v>5543</v>
      </c>
      <c r="C21">
        <v>4908</v>
      </c>
      <c r="D21">
        <v>10451</v>
      </c>
    </row>
    <row r="22" spans="1:4" ht="12.75">
      <c r="A22" t="s">
        <v>21</v>
      </c>
      <c r="B22">
        <v>6384</v>
      </c>
      <c r="C22">
        <v>5538</v>
      </c>
      <c r="D22">
        <v>11922</v>
      </c>
    </row>
    <row r="23" spans="1:4" ht="12.75">
      <c r="A23" t="s">
        <v>22</v>
      </c>
      <c r="B23">
        <v>5693</v>
      </c>
      <c r="C23">
        <v>4839</v>
      </c>
      <c r="D23">
        <v>10532</v>
      </c>
    </row>
    <row r="24" spans="1:4" ht="12.75">
      <c r="A24" t="s">
        <v>23</v>
      </c>
      <c r="B24">
        <v>4834</v>
      </c>
      <c r="C24">
        <v>4629</v>
      </c>
      <c r="D24">
        <v>9463</v>
      </c>
    </row>
    <row r="25" spans="1:4" ht="12.75">
      <c r="A25" t="s">
        <v>24</v>
      </c>
      <c r="B25">
        <v>4224</v>
      </c>
      <c r="C25">
        <v>4133</v>
      </c>
      <c r="D25">
        <v>8357</v>
      </c>
    </row>
    <row r="26" spans="1:4" ht="12.75">
      <c r="A26" t="s">
        <v>25</v>
      </c>
      <c r="B26">
        <v>3588</v>
      </c>
      <c r="C26">
        <v>3650</v>
      </c>
      <c r="D26">
        <v>7238</v>
      </c>
    </row>
    <row r="27" spans="1:4" ht="12.75">
      <c r="A27" t="s">
        <v>26</v>
      </c>
      <c r="B27">
        <v>3252</v>
      </c>
      <c r="C27">
        <v>3383</v>
      </c>
      <c r="D27">
        <v>6635</v>
      </c>
    </row>
    <row r="28" spans="1:4" ht="12.75">
      <c r="A28" t="s">
        <v>27</v>
      </c>
      <c r="B28">
        <v>2730</v>
      </c>
      <c r="C28">
        <v>3092</v>
      </c>
      <c r="D28">
        <v>5822</v>
      </c>
    </row>
    <row r="31" spans="1:4" ht="12.75">
      <c r="A31" t="s">
        <v>30</v>
      </c>
      <c r="B31" t="s">
        <v>31</v>
      </c>
      <c r="C31" t="s">
        <v>31</v>
      </c>
      <c r="D31" t="s">
        <v>31</v>
      </c>
    </row>
    <row r="32" spans="1:4" ht="12.75">
      <c r="A32" t="s">
        <v>17</v>
      </c>
      <c r="B32">
        <v>1871490</v>
      </c>
      <c r="C32">
        <v>1822439</v>
      </c>
      <c r="D32">
        <v>3693929</v>
      </c>
    </row>
    <row r="33" spans="1:4" ht="12.75">
      <c r="A33" t="s">
        <v>18</v>
      </c>
      <c r="B33">
        <v>102511</v>
      </c>
      <c r="C33">
        <v>95799</v>
      </c>
      <c r="D33">
        <v>198310</v>
      </c>
    </row>
    <row r="34" spans="1:4" ht="12.75">
      <c r="A34" t="s">
        <v>19</v>
      </c>
      <c r="B34">
        <v>156954</v>
      </c>
      <c r="C34">
        <v>151572</v>
      </c>
      <c r="D34">
        <v>308526</v>
      </c>
    </row>
    <row r="35" spans="1:4" ht="12.75">
      <c r="A35" t="s">
        <v>20</v>
      </c>
      <c r="B35">
        <v>228644</v>
      </c>
      <c r="C35">
        <v>214440</v>
      </c>
      <c r="D35">
        <v>443084</v>
      </c>
    </row>
    <row r="36" spans="1:4" ht="12.75">
      <c r="A36" t="s">
        <v>21</v>
      </c>
      <c r="B36">
        <v>272634</v>
      </c>
      <c r="C36">
        <v>248183</v>
      </c>
      <c r="D36">
        <v>520817</v>
      </c>
    </row>
    <row r="37" spans="1:4" ht="12.75">
      <c r="A37" t="s">
        <v>22</v>
      </c>
      <c r="B37">
        <v>247747</v>
      </c>
      <c r="C37">
        <v>226826</v>
      </c>
      <c r="D37">
        <v>474573</v>
      </c>
    </row>
    <row r="38" spans="1:4" ht="12.75">
      <c r="A38" t="s">
        <v>23</v>
      </c>
      <c r="B38">
        <v>221016</v>
      </c>
      <c r="C38">
        <v>211196</v>
      </c>
      <c r="D38">
        <v>432212</v>
      </c>
    </row>
    <row r="39" spans="1:4" ht="12.75">
      <c r="A39" t="s">
        <v>24</v>
      </c>
      <c r="B39">
        <v>189221</v>
      </c>
      <c r="C39">
        <v>191262</v>
      </c>
      <c r="D39">
        <v>380483</v>
      </c>
    </row>
    <row r="40" spans="1:4" ht="12.75">
      <c r="A40" t="s">
        <v>25</v>
      </c>
      <c r="B40">
        <v>164880</v>
      </c>
      <c r="C40">
        <v>172000</v>
      </c>
      <c r="D40">
        <v>336880</v>
      </c>
    </row>
    <row r="41" spans="1:4" ht="12.75">
      <c r="A41" t="s">
        <v>26</v>
      </c>
      <c r="B41">
        <v>150941</v>
      </c>
      <c r="C41">
        <v>161840</v>
      </c>
      <c r="D41">
        <v>312781</v>
      </c>
    </row>
    <row r="42" spans="1:4" ht="12.75">
      <c r="A42" t="s">
        <v>27</v>
      </c>
      <c r="B42">
        <v>136942</v>
      </c>
      <c r="C42">
        <v>149321</v>
      </c>
      <c r="D42">
        <v>286263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O38" sqref="O38"/>
    </sheetView>
  </sheetViews>
  <sheetFormatPr defaultColWidth="11.421875" defaultRowHeight="12.75"/>
  <cols>
    <col min="4" max="4" width="27.421875" style="0" customWidth="1"/>
  </cols>
  <sheetData>
    <row r="1" spans="1:16" ht="12.75">
      <c r="A1" s="1" t="s">
        <v>0</v>
      </c>
      <c r="B1" s="1"/>
      <c r="C1" s="1"/>
      <c r="D1" t="s">
        <v>16</v>
      </c>
      <c r="J1" s="10" t="s">
        <v>0</v>
      </c>
      <c r="K1" s="11"/>
      <c r="L1" s="11"/>
      <c r="N1" s="10" t="s">
        <v>16</v>
      </c>
      <c r="O1" s="11"/>
      <c r="P1" s="11"/>
    </row>
    <row r="2" spans="1:16" ht="12.75">
      <c r="A2" s="1" t="s">
        <v>1</v>
      </c>
      <c r="B2" s="1"/>
      <c r="C2" t="s">
        <v>2</v>
      </c>
      <c r="D2" t="s">
        <v>1</v>
      </c>
      <c r="F2" t="s">
        <v>2</v>
      </c>
      <c r="J2" s="12" t="s">
        <v>1</v>
      </c>
      <c r="K2" s="12"/>
      <c r="L2" s="13" t="s">
        <v>2</v>
      </c>
      <c r="N2" s="12" t="s">
        <v>1</v>
      </c>
      <c r="O2" s="12"/>
      <c r="P2" s="13" t="s">
        <v>2</v>
      </c>
    </row>
    <row r="3" spans="1:17" ht="12.75">
      <c r="A3" s="1" t="s">
        <v>3</v>
      </c>
      <c r="B3" t="s">
        <v>4</v>
      </c>
      <c r="C3">
        <v>58996.81</v>
      </c>
      <c r="D3" t="s">
        <v>3</v>
      </c>
      <c r="E3" t="s">
        <v>4</v>
      </c>
      <c r="F3">
        <v>196049.69</v>
      </c>
      <c r="G3" s="2">
        <f>C3/F3</f>
        <v>0.30092784130390615</v>
      </c>
      <c r="J3" s="14" t="s">
        <v>3</v>
      </c>
      <c r="K3" s="14" t="s">
        <v>4</v>
      </c>
      <c r="L3" s="15">
        <v>70052.03</v>
      </c>
      <c r="N3" s="14" t="s">
        <v>3</v>
      </c>
      <c r="O3" s="14" t="s">
        <v>4</v>
      </c>
      <c r="P3" s="15">
        <v>204370.24</v>
      </c>
      <c r="Q3">
        <f>L3/P3</f>
        <v>0.3427702095960743</v>
      </c>
    </row>
    <row r="4" spans="1:17" ht="12.75">
      <c r="A4" s="1"/>
      <c r="B4" t="s">
        <v>5</v>
      </c>
      <c r="C4">
        <v>223408.91</v>
      </c>
      <c r="E4" t="s">
        <v>5</v>
      </c>
      <c r="F4">
        <v>303807.03</v>
      </c>
      <c r="G4" s="2">
        <f aca="true" t="shared" si="0" ref="G4:G35">C4/F4</f>
        <v>0.7353645174043536</v>
      </c>
      <c r="J4" s="16"/>
      <c r="K4" s="14" t="s">
        <v>5</v>
      </c>
      <c r="L4" s="15">
        <v>246553.13</v>
      </c>
      <c r="N4" s="16"/>
      <c r="O4" s="14" t="s">
        <v>5</v>
      </c>
      <c r="P4" s="15">
        <v>335897.81</v>
      </c>
      <c r="Q4">
        <f aca="true" t="shared" si="1" ref="Q4:Q35">L4/P4</f>
        <v>0.7340123176152891</v>
      </c>
    </row>
    <row r="5" spans="1:17" ht="12.75">
      <c r="A5" s="1"/>
      <c r="B5" t="s">
        <v>6</v>
      </c>
      <c r="C5">
        <v>374358.849999999</v>
      </c>
      <c r="E5" t="s">
        <v>6</v>
      </c>
      <c r="F5">
        <v>419833.37999999884</v>
      </c>
      <c r="G5" s="2">
        <f t="shared" si="0"/>
        <v>0.8916843391537853</v>
      </c>
      <c r="J5" s="16"/>
      <c r="K5" s="14" t="s">
        <v>6</v>
      </c>
      <c r="L5" s="15">
        <v>351894.24</v>
      </c>
      <c r="N5" s="16"/>
      <c r="O5" s="14" t="s">
        <v>6</v>
      </c>
      <c r="P5" s="15">
        <v>389278.43</v>
      </c>
      <c r="Q5">
        <f t="shared" si="1"/>
        <v>0.9039654213566367</v>
      </c>
    </row>
    <row r="6" spans="1:17" ht="12.75">
      <c r="A6" s="1"/>
      <c r="B6" t="s">
        <v>7</v>
      </c>
      <c r="C6">
        <v>457392.14000000065</v>
      </c>
      <c r="E6" t="s">
        <v>7</v>
      </c>
      <c r="F6">
        <v>498537.650000001</v>
      </c>
      <c r="G6" s="2">
        <f t="shared" si="0"/>
        <v>0.9174675974823561</v>
      </c>
      <c r="J6" s="16"/>
      <c r="K6" s="14" t="s">
        <v>7</v>
      </c>
      <c r="L6" s="15">
        <v>324151.93999999884</v>
      </c>
      <c r="N6" s="16"/>
      <c r="O6" s="14" t="s">
        <v>7</v>
      </c>
      <c r="P6" s="15">
        <v>369237.3099999993</v>
      </c>
      <c r="Q6">
        <f t="shared" si="1"/>
        <v>0.8778959526056548</v>
      </c>
    </row>
    <row r="7" spans="1:17" ht="12.75">
      <c r="A7" s="1"/>
      <c r="B7" t="s">
        <v>8</v>
      </c>
      <c r="C7">
        <v>401391.209999999</v>
      </c>
      <c r="E7" t="s">
        <v>8</v>
      </c>
      <c r="F7">
        <v>447858.71999999904</v>
      </c>
      <c r="G7" s="2">
        <f t="shared" si="0"/>
        <v>0.89624515963427</v>
      </c>
      <c r="J7" s="16"/>
      <c r="K7" s="14" t="s">
        <v>8</v>
      </c>
      <c r="L7" s="15">
        <v>297105.01</v>
      </c>
      <c r="N7" s="16"/>
      <c r="O7" s="14" t="s">
        <v>8</v>
      </c>
      <c r="P7" s="15">
        <v>363380.7999999993</v>
      </c>
      <c r="Q7">
        <f t="shared" si="1"/>
        <v>0.8176133961948474</v>
      </c>
    </row>
    <row r="8" spans="1:17" ht="12.75">
      <c r="A8" s="1"/>
      <c r="B8" t="s">
        <v>9</v>
      </c>
      <c r="C8">
        <v>365840.7600000008</v>
      </c>
      <c r="E8" t="s">
        <v>9</v>
      </c>
      <c r="F8">
        <v>416286.47000000114</v>
      </c>
      <c r="G8" s="2">
        <f t="shared" si="0"/>
        <v>0.8788197223897279</v>
      </c>
      <c r="J8" s="16"/>
      <c r="K8" s="14" t="s">
        <v>9</v>
      </c>
      <c r="L8" s="15">
        <v>279378.98</v>
      </c>
      <c r="N8" s="16"/>
      <c r="O8" s="14" t="s">
        <v>9</v>
      </c>
      <c r="P8" s="15">
        <v>346682.8100000006</v>
      </c>
      <c r="Q8">
        <f t="shared" si="1"/>
        <v>0.8058633769583197</v>
      </c>
    </row>
    <row r="9" spans="1:17" ht="12.75">
      <c r="A9" s="1"/>
      <c r="B9" t="s">
        <v>10</v>
      </c>
      <c r="C9">
        <v>322559.07</v>
      </c>
      <c r="E9" t="s">
        <v>10</v>
      </c>
      <c r="F9">
        <v>379592.2199999993</v>
      </c>
      <c r="G9" s="2">
        <f t="shared" si="0"/>
        <v>0.8497515307347464</v>
      </c>
      <c r="J9" s="16"/>
      <c r="K9" s="14" t="s">
        <v>10</v>
      </c>
      <c r="L9" s="15">
        <v>243004.84</v>
      </c>
      <c r="N9" s="16"/>
      <c r="O9" s="14" t="s">
        <v>10</v>
      </c>
      <c r="P9" s="15">
        <v>313799.43</v>
      </c>
      <c r="Q9">
        <f t="shared" si="1"/>
        <v>0.7743954155684731</v>
      </c>
    </row>
    <row r="10" spans="1:17" ht="12.75">
      <c r="A10" s="1"/>
      <c r="B10" t="s">
        <v>11</v>
      </c>
      <c r="C10">
        <v>274496</v>
      </c>
      <c r="E10" t="s">
        <v>11</v>
      </c>
      <c r="F10">
        <v>342327.85</v>
      </c>
      <c r="G10" s="2">
        <f t="shared" si="0"/>
        <v>0.8018512078406709</v>
      </c>
      <c r="J10" s="16"/>
      <c r="K10" s="14" t="s">
        <v>11</v>
      </c>
      <c r="L10" s="15">
        <v>210473.69</v>
      </c>
      <c r="N10" s="16"/>
      <c r="O10" s="14" t="s">
        <v>11</v>
      </c>
      <c r="P10" s="15">
        <v>304375.98</v>
      </c>
      <c r="Q10">
        <f t="shared" si="1"/>
        <v>0.6914924429976373</v>
      </c>
    </row>
    <row r="11" spans="1:17" ht="12.75">
      <c r="A11" s="1"/>
      <c r="B11" t="s">
        <v>12</v>
      </c>
      <c r="C11">
        <v>206184.39</v>
      </c>
      <c r="E11" t="s">
        <v>12</v>
      </c>
      <c r="F11">
        <v>307360.21999999945</v>
      </c>
      <c r="G11" s="2">
        <f t="shared" si="0"/>
        <v>0.6708232770005188</v>
      </c>
      <c r="J11" s="16"/>
      <c r="K11" s="14" t="s">
        <v>12</v>
      </c>
      <c r="L11" s="15">
        <v>142965</v>
      </c>
      <c r="N11" s="16"/>
      <c r="O11" s="14" t="s">
        <v>12</v>
      </c>
      <c r="P11" s="15">
        <v>280339.27</v>
      </c>
      <c r="Q11">
        <f t="shared" si="1"/>
        <v>0.5099713643400726</v>
      </c>
    </row>
    <row r="12" spans="1:17" ht="12.75">
      <c r="A12" s="1"/>
      <c r="B12" t="s">
        <v>13</v>
      </c>
      <c r="C12">
        <v>124097.22</v>
      </c>
      <c r="E12" t="s">
        <v>13</v>
      </c>
      <c r="F12">
        <v>289252.56</v>
      </c>
      <c r="G12" s="2">
        <f t="shared" si="0"/>
        <v>0.4290272141411644</v>
      </c>
      <c r="J12" s="16"/>
      <c r="K12" s="14" t="s">
        <v>13</v>
      </c>
      <c r="L12" s="15">
        <v>76510.63</v>
      </c>
      <c r="N12" s="16"/>
      <c r="O12" s="14" t="s">
        <v>13</v>
      </c>
      <c r="P12" s="15">
        <v>234869.38</v>
      </c>
      <c r="Q12">
        <f t="shared" si="1"/>
        <v>0.32575821505553426</v>
      </c>
    </row>
    <row r="13" spans="1:17" ht="12.75">
      <c r="A13" s="1"/>
      <c r="B13" t="s">
        <v>2</v>
      </c>
      <c r="C13">
        <f>SUM(C3:C12)</f>
        <v>2808725.3599999994</v>
      </c>
      <c r="E13" t="s">
        <v>2</v>
      </c>
      <c r="F13">
        <f>SUM(F3:F12)</f>
        <v>3600905.789999999</v>
      </c>
      <c r="G13" s="2">
        <f t="shared" si="0"/>
        <v>0.7800052330722044</v>
      </c>
      <c r="J13" s="16"/>
      <c r="K13" s="14" t="s">
        <v>2</v>
      </c>
      <c r="L13" s="15">
        <v>2242089.49</v>
      </c>
      <c r="N13" s="16"/>
      <c r="O13" s="14" t="s">
        <v>2</v>
      </c>
      <c r="P13" s="15">
        <v>3142231.46</v>
      </c>
      <c r="Q13">
        <f t="shared" si="1"/>
        <v>0.7135341614840812</v>
      </c>
    </row>
    <row r="14" spans="1:17" ht="12.75">
      <c r="A14" s="1" t="s">
        <v>14</v>
      </c>
      <c r="B14" t="s">
        <v>4</v>
      </c>
      <c r="C14">
        <v>32882.84</v>
      </c>
      <c r="D14" s="1" t="s">
        <v>14</v>
      </c>
      <c r="E14" t="s">
        <v>4</v>
      </c>
      <c r="F14">
        <v>100238.29</v>
      </c>
      <c r="G14" s="2">
        <f t="shared" si="0"/>
        <v>0.3280466975244689</v>
      </c>
      <c r="J14" s="14" t="s">
        <v>14</v>
      </c>
      <c r="K14" s="14" t="s">
        <v>4</v>
      </c>
      <c r="L14" s="15">
        <v>36214.69</v>
      </c>
      <c r="N14" s="14" t="s">
        <v>14</v>
      </c>
      <c r="O14" s="14" t="s">
        <v>4</v>
      </c>
      <c r="P14" s="15">
        <v>106057.06</v>
      </c>
      <c r="Q14">
        <f t="shared" si="1"/>
        <v>0.3414642080404643</v>
      </c>
    </row>
    <row r="15" spans="1:17" ht="12.75">
      <c r="A15" s="1"/>
      <c r="B15" t="s">
        <v>5</v>
      </c>
      <c r="C15">
        <v>124786.28</v>
      </c>
      <c r="E15" t="s">
        <v>5</v>
      </c>
      <c r="F15">
        <v>156565.25</v>
      </c>
      <c r="G15" s="2">
        <f t="shared" si="0"/>
        <v>0.7970241161432693</v>
      </c>
      <c r="J15" s="16"/>
      <c r="K15" s="14" t="s">
        <v>5</v>
      </c>
      <c r="L15" s="15">
        <v>132651.29</v>
      </c>
      <c r="N15" s="16"/>
      <c r="O15" s="14" t="s">
        <v>5</v>
      </c>
      <c r="P15" s="15">
        <v>173880.61</v>
      </c>
      <c r="Q15">
        <f t="shared" si="1"/>
        <v>0.7628871902393258</v>
      </c>
    </row>
    <row r="16" spans="1:17" ht="12.75">
      <c r="A16" s="1"/>
      <c r="B16" t="s">
        <v>6</v>
      </c>
      <c r="C16">
        <v>202004.12</v>
      </c>
      <c r="E16" t="s">
        <v>6</v>
      </c>
      <c r="F16">
        <v>215690.3</v>
      </c>
      <c r="G16" s="2">
        <f t="shared" si="0"/>
        <v>0.9365470769895541</v>
      </c>
      <c r="J16" s="16"/>
      <c r="K16" s="14" t="s">
        <v>6</v>
      </c>
      <c r="L16" s="15">
        <v>189886.9</v>
      </c>
      <c r="N16" s="16"/>
      <c r="O16" s="14" t="s">
        <v>6</v>
      </c>
      <c r="P16" s="15">
        <v>200564.45</v>
      </c>
      <c r="Q16">
        <f t="shared" si="1"/>
        <v>0.9467624995356854</v>
      </c>
    </row>
    <row r="17" spans="1:17" ht="12.75">
      <c r="A17" s="1"/>
      <c r="B17" t="s">
        <v>7</v>
      </c>
      <c r="C17">
        <v>257547.93</v>
      </c>
      <c r="E17" t="s">
        <v>7</v>
      </c>
      <c r="F17">
        <v>265830.48999999947</v>
      </c>
      <c r="G17" s="2">
        <f t="shared" si="0"/>
        <v>0.968842701226637</v>
      </c>
      <c r="J17" s="16"/>
      <c r="K17" s="14" t="s">
        <v>7</v>
      </c>
      <c r="L17" s="15">
        <v>179406.08</v>
      </c>
      <c r="N17" s="16"/>
      <c r="O17" s="14" t="s">
        <v>7</v>
      </c>
      <c r="P17" s="15">
        <v>187110.19</v>
      </c>
      <c r="Q17">
        <f t="shared" si="1"/>
        <v>0.9588258127470235</v>
      </c>
    </row>
    <row r="18" spans="1:17" ht="12.75">
      <c r="A18" s="1"/>
      <c r="B18" t="s">
        <v>8</v>
      </c>
      <c r="C18">
        <v>223237.16</v>
      </c>
      <c r="E18" t="s">
        <v>8</v>
      </c>
      <c r="F18">
        <v>232447.87</v>
      </c>
      <c r="G18" s="2">
        <f t="shared" si="0"/>
        <v>0.9603751585247909</v>
      </c>
      <c r="J18" s="16"/>
      <c r="K18" s="14" t="s">
        <v>8</v>
      </c>
      <c r="L18" s="15">
        <v>175625.22</v>
      </c>
      <c r="N18" s="16"/>
      <c r="O18" s="14" t="s">
        <v>8</v>
      </c>
      <c r="P18" s="15">
        <v>183505.34</v>
      </c>
      <c r="Q18">
        <f t="shared" si="1"/>
        <v>0.9570578164101383</v>
      </c>
    </row>
    <row r="19" spans="2:17" ht="12.75">
      <c r="B19" t="s">
        <v>9</v>
      </c>
      <c r="C19">
        <v>199176.14</v>
      </c>
      <c r="E19" t="s">
        <v>9</v>
      </c>
      <c r="F19">
        <v>208324.32</v>
      </c>
      <c r="G19" s="2">
        <f t="shared" si="0"/>
        <v>0.9560868361408789</v>
      </c>
      <c r="J19" s="16"/>
      <c r="K19" s="14" t="s">
        <v>9</v>
      </c>
      <c r="L19" s="15">
        <v>165973.25</v>
      </c>
      <c r="N19" s="16"/>
      <c r="O19" s="14" t="s">
        <v>9</v>
      </c>
      <c r="P19" s="15">
        <v>170287.44</v>
      </c>
      <c r="Q19">
        <f t="shared" si="1"/>
        <v>0.9746652483588925</v>
      </c>
    </row>
    <row r="20" spans="1:17" ht="12.75">
      <c r="A20" s="1"/>
      <c r="B20" t="s">
        <v>10</v>
      </c>
      <c r="C20">
        <v>178784.43</v>
      </c>
      <c r="E20" t="s">
        <v>10</v>
      </c>
      <c r="F20">
        <v>186162.3</v>
      </c>
      <c r="G20" s="2">
        <f t="shared" si="0"/>
        <v>0.9603686138385699</v>
      </c>
      <c r="J20" s="16"/>
      <c r="K20" s="14" t="s">
        <v>10</v>
      </c>
      <c r="L20" s="15">
        <v>143202.74</v>
      </c>
      <c r="N20" s="16"/>
      <c r="O20" s="14" t="s">
        <v>10</v>
      </c>
      <c r="P20" s="15">
        <v>152428.47</v>
      </c>
      <c r="Q20">
        <f t="shared" si="1"/>
        <v>0.9394750206441093</v>
      </c>
    </row>
    <row r="21" spans="1:17" ht="12.75">
      <c r="A21" s="1"/>
      <c r="B21" t="s">
        <v>11</v>
      </c>
      <c r="C21">
        <v>156853.65</v>
      </c>
      <c r="E21" t="s">
        <v>11</v>
      </c>
      <c r="F21">
        <v>166543.08</v>
      </c>
      <c r="G21" s="2">
        <f t="shared" si="0"/>
        <v>0.9418202785729675</v>
      </c>
      <c r="J21" s="16"/>
      <c r="K21" s="14" t="s">
        <v>11</v>
      </c>
      <c r="L21" s="15">
        <v>138773.04</v>
      </c>
      <c r="N21" s="16"/>
      <c r="O21" s="14" t="s">
        <v>11</v>
      </c>
      <c r="P21" s="15">
        <v>151529.51</v>
      </c>
      <c r="Q21">
        <f t="shared" si="1"/>
        <v>0.9158152758495688</v>
      </c>
    </row>
    <row r="22" spans="1:17" ht="12.75">
      <c r="A22" s="1"/>
      <c r="B22" t="s">
        <v>12</v>
      </c>
      <c r="C22">
        <v>125045.18</v>
      </c>
      <c r="E22" t="s">
        <v>12</v>
      </c>
      <c r="F22">
        <v>146718.99</v>
      </c>
      <c r="G22" s="2">
        <f t="shared" si="0"/>
        <v>0.8522767230063403</v>
      </c>
      <c r="J22" s="16"/>
      <c r="K22" s="14" t="s">
        <v>12</v>
      </c>
      <c r="L22" s="15">
        <v>101432.45</v>
      </c>
      <c r="N22" s="16"/>
      <c r="O22" s="14" t="s">
        <v>12</v>
      </c>
      <c r="P22" s="15">
        <v>135702.64</v>
      </c>
      <c r="Q22">
        <f t="shared" si="1"/>
        <v>0.7474611400338268</v>
      </c>
    </row>
    <row r="23" spans="1:17" ht="12.75">
      <c r="A23" s="1"/>
      <c r="B23" t="s">
        <v>13</v>
      </c>
      <c r="C23">
        <v>76090.11</v>
      </c>
      <c r="E23" t="s">
        <v>13</v>
      </c>
      <c r="F23">
        <v>139607.67</v>
      </c>
      <c r="G23" s="2">
        <f t="shared" si="0"/>
        <v>0.5450281492413704</v>
      </c>
      <c r="J23" s="16"/>
      <c r="K23" s="14" t="s">
        <v>13</v>
      </c>
      <c r="L23" s="15">
        <v>52436.89</v>
      </c>
      <c r="N23" s="16"/>
      <c r="O23" s="14" t="s">
        <v>13</v>
      </c>
      <c r="P23" s="15">
        <v>112163.17</v>
      </c>
      <c r="Q23">
        <f t="shared" si="1"/>
        <v>0.4675054208970734</v>
      </c>
    </row>
    <row r="24" spans="1:17" ht="12.75">
      <c r="A24" s="1"/>
      <c r="B24" t="s">
        <v>2</v>
      </c>
      <c r="C24">
        <f>SUM(C14:C23)</f>
        <v>1576407.8399999999</v>
      </c>
      <c r="E24" t="s">
        <v>2</v>
      </c>
      <c r="F24">
        <f>SUM(F14:F23)</f>
        <v>1818128.5599999994</v>
      </c>
      <c r="G24" s="2">
        <f t="shared" si="0"/>
        <v>0.8670497096200944</v>
      </c>
      <c r="J24" s="16"/>
      <c r="K24" s="14" t="s">
        <v>2</v>
      </c>
      <c r="L24" s="15">
        <v>1315602.55</v>
      </c>
      <c r="N24" s="16"/>
      <c r="O24" s="14" t="s">
        <v>2</v>
      </c>
      <c r="P24" s="15">
        <v>1573228.88</v>
      </c>
      <c r="Q24">
        <f t="shared" si="1"/>
        <v>0.8362435795101856</v>
      </c>
    </row>
    <row r="25" spans="1:17" ht="12.75">
      <c r="A25" s="1" t="s">
        <v>15</v>
      </c>
      <c r="B25" t="s">
        <v>4</v>
      </c>
      <c r="C25">
        <v>26113.97</v>
      </c>
      <c r="D25" t="s">
        <v>15</v>
      </c>
      <c r="E25" t="s">
        <v>4</v>
      </c>
      <c r="F25">
        <v>95811.4</v>
      </c>
      <c r="G25" s="2">
        <f t="shared" si="0"/>
        <v>0.2725559797685871</v>
      </c>
      <c r="J25" s="14" t="s">
        <v>15</v>
      </c>
      <c r="K25" s="14" t="s">
        <v>4</v>
      </c>
      <c r="L25" s="15">
        <v>33837.34</v>
      </c>
      <c r="N25" s="14" t="s">
        <v>15</v>
      </c>
      <c r="O25" s="14" t="s">
        <v>4</v>
      </c>
      <c r="P25" s="15">
        <v>98313.18</v>
      </c>
      <c r="Q25">
        <f t="shared" si="1"/>
        <v>0.3441790815839748</v>
      </c>
    </row>
    <row r="26" spans="1:17" ht="12.75">
      <c r="A26" s="1"/>
      <c r="B26" t="s">
        <v>5</v>
      </c>
      <c r="C26">
        <v>98622.62999999995</v>
      </c>
      <c r="E26" t="s">
        <v>5</v>
      </c>
      <c r="F26">
        <v>147241.78</v>
      </c>
      <c r="G26" s="2">
        <f t="shared" si="0"/>
        <v>0.6698005824162133</v>
      </c>
      <c r="J26" s="16"/>
      <c r="K26" s="14" t="s">
        <v>5</v>
      </c>
      <c r="L26" s="15">
        <v>113901.84</v>
      </c>
      <c r="N26" s="16"/>
      <c r="O26" s="14" t="s">
        <v>5</v>
      </c>
      <c r="P26" s="15">
        <v>162017.2</v>
      </c>
      <c r="Q26">
        <f t="shared" si="1"/>
        <v>0.7030231358152097</v>
      </c>
    </row>
    <row r="27" spans="1:17" ht="12.75">
      <c r="A27" s="1"/>
      <c r="B27" t="s">
        <v>6</v>
      </c>
      <c r="C27">
        <v>172354.73</v>
      </c>
      <c r="E27" t="s">
        <v>6</v>
      </c>
      <c r="F27">
        <v>204143.08</v>
      </c>
      <c r="G27" s="2">
        <f t="shared" si="0"/>
        <v>0.8442839698509498</v>
      </c>
      <c r="J27" s="16"/>
      <c r="K27" s="14" t="s">
        <v>6</v>
      </c>
      <c r="L27" s="15">
        <v>162007.34</v>
      </c>
      <c r="N27" s="16"/>
      <c r="O27" s="14" t="s">
        <v>6</v>
      </c>
      <c r="P27" s="15">
        <v>188713.98</v>
      </c>
      <c r="Q27">
        <f t="shared" si="1"/>
        <v>0.8584808608244073</v>
      </c>
    </row>
    <row r="28" spans="1:17" ht="12.75">
      <c r="A28" s="1"/>
      <c r="B28" t="s">
        <v>7</v>
      </c>
      <c r="C28">
        <v>199844.21</v>
      </c>
      <c r="E28" t="s">
        <v>7</v>
      </c>
      <c r="F28">
        <v>232707.16</v>
      </c>
      <c r="G28" s="2">
        <f t="shared" si="0"/>
        <v>0.8587798072049008</v>
      </c>
      <c r="J28" s="16"/>
      <c r="K28" s="14" t="s">
        <v>7</v>
      </c>
      <c r="L28" s="15">
        <v>144745.86</v>
      </c>
      <c r="N28" s="16"/>
      <c r="O28" s="14" t="s">
        <v>7</v>
      </c>
      <c r="P28" s="15">
        <v>182127.12</v>
      </c>
      <c r="Q28">
        <f t="shared" si="1"/>
        <v>0.794751819498381</v>
      </c>
    </row>
    <row r="29" spans="1:17" ht="12.75">
      <c r="A29" s="1"/>
      <c r="B29" t="s">
        <v>8</v>
      </c>
      <c r="C29">
        <v>178154.05</v>
      </c>
      <c r="E29" t="s">
        <v>8</v>
      </c>
      <c r="F29">
        <v>215410.85</v>
      </c>
      <c r="G29" s="2">
        <f t="shared" si="0"/>
        <v>0.8270430667721704</v>
      </c>
      <c r="J29" s="16"/>
      <c r="K29" s="14" t="s">
        <v>8</v>
      </c>
      <c r="L29" s="15">
        <v>121479.79</v>
      </c>
      <c r="N29" s="16"/>
      <c r="O29" s="14" t="s">
        <v>8</v>
      </c>
      <c r="P29" s="15">
        <v>179875.46</v>
      </c>
      <c r="Q29">
        <f t="shared" si="1"/>
        <v>0.6753549928378223</v>
      </c>
    </row>
    <row r="30" spans="1:17" ht="12.75">
      <c r="A30" s="1"/>
      <c r="B30" t="s">
        <v>9</v>
      </c>
      <c r="C30">
        <v>166664.62</v>
      </c>
      <c r="E30" t="s">
        <v>9</v>
      </c>
      <c r="F30">
        <v>207962.15</v>
      </c>
      <c r="G30" s="2">
        <f t="shared" si="0"/>
        <v>0.8014180465050972</v>
      </c>
      <c r="J30" s="16"/>
      <c r="K30" s="14" t="s">
        <v>9</v>
      </c>
      <c r="L30" s="15">
        <v>113405.73</v>
      </c>
      <c r="N30" s="16"/>
      <c r="O30" s="14" t="s">
        <v>9</v>
      </c>
      <c r="P30" s="15">
        <v>176395.37</v>
      </c>
      <c r="Q30">
        <f t="shared" si="1"/>
        <v>0.6429065003236762</v>
      </c>
    </row>
    <row r="31" spans="1:17" ht="12.75">
      <c r="A31" s="1"/>
      <c r="B31" t="s">
        <v>10</v>
      </c>
      <c r="C31">
        <v>143774.64</v>
      </c>
      <c r="E31" t="s">
        <v>10</v>
      </c>
      <c r="F31">
        <v>193429.92</v>
      </c>
      <c r="G31" s="2">
        <f t="shared" si="0"/>
        <v>0.7432905933063509</v>
      </c>
      <c r="J31" s="16"/>
      <c r="K31" s="14" t="s">
        <v>10</v>
      </c>
      <c r="L31" s="15">
        <v>99802.10000000006</v>
      </c>
      <c r="N31" s="16"/>
      <c r="O31" s="14" t="s">
        <v>10</v>
      </c>
      <c r="P31" s="15">
        <v>161370.96</v>
      </c>
      <c r="Q31">
        <f t="shared" si="1"/>
        <v>0.618463817777375</v>
      </c>
    </row>
    <row r="32" spans="1:17" ht="12.75">
      <c r="A32" s="1"/>
      <c r="B32" t="s">
        <v>11</v>
      </c>
      <c r="C32">
        <v>117642.35</v>
      </c>
      <c r="E32" t="s">
        <v>11</v>
      </c>
      <c r="F32">
        <v>175784.77</v>
      </c>
      <c r="G32" s="2">
        <f t="shared" si="0"/>
        <v>0.6692408563039904</v>
      </c>
      <c r="J32" s="16"/>
      <c r="K32" s="14" t="s">
        <v>11</v>
      </c>
      <c r="L32" s="15">
        <v>71700.65</v>
      </c>
      <c r="N32" s="16"/>
      <c r="O32" s="14" t="s">
        <v>11</v>
      </c>
      <c r="P32" s="15">
        <v>152846.47</v>
      </c>
      <c r="Q32">
        <f t="shared" si="1"/>
        <v>0.4691024267685083</v>
      </c>
    </row>
    <row r="33" spans="1:17" ht="12.75">
      <c r="A33" s="1"/>
      <c r="B33" t="s">
        <v>12</v>
      </c>
      <c r="C33">
        <v>81139.21</v>
      </c>
      <c r="E33" t="s">
        <v>12</v>
      </c>
      <c r="F33">
        <v>160641.23</v>
      </c>
      <c r="G33" s="2">
        <f t="shared" si="0"/>
        <v>0.5050957963905033</v>
      </c>
      <c r="J33" s="16"/>
      <c r="K33" s="14" t="s">
        <v>12</v>
      </c>
      <c r="L33" s="15">
        <v>41532.55</v>
      </c>
      <c r="N33" s="16"/>
      <c r="O33" s="14" t="s">
        <v>12</v>
      </c>
      <c r="P33" s="15">
        <v>144636.63</v>
      </c>
      <c r="Q33">
        <f t="shared" si="1"/>
        <v>0.2871509796653863</v>
      </c>
    </row>
    <row r="34" spans="1:17" ht="12.75">
      <c r="A34" s="1"/>
      <c r="B34" t="s">
        <v>13</v>
      </c>
      <c r="C34">
        <v>48007.11</v>
      </c>
      <c r="E34" t="s">
        <v>13</v>
      </c>
      <c r="F34">
        <v>149644.89</v>
      </c>
      <c r="G34" s="2">
        <f t="shared" si="0"/>
        <v>0.3208068782034588</v>
      </c>
      <c r="J34" s="16"/>
      <c r="K34" s="14" t="s">
        <v>13</v>
      </c>
      <c r="L34" s="15">
        <v>24073.74</v>
      </c>
      <c r="N34" s="16"/>
      <c r="O34" s="14" t="s">
        <v>13</v>
      </c>
      <c r="P34" s="15">
        <v>122706.21</v>
      </c>
      <c r="Q34">
        <f t="shared" si="1"/>
        <v>0.19619007057589016</v>
      </c>
    </row>
    <row r="35" spans="1:17" ht="12.75">
      <c r="A35" s="1"/>
      <c r="B35" t="s">
        <v>2</v>
      </c>
      <c r="C35">
        <f>SUM(C25:C34)</f>
        <v>1232317.52</v>
      </c>
      <c r="E35" t="s">
        <v>2</v>
      </c>
      <c r="F35">
        <f>SUM(F25:F34)</f>
        <v>1782777.23</v>
      </c>
      <c r="G35" s="2">
        <f t="shared" si="0"/>
        <v>0.691234720335754</v>
      </c>
      <c r="J35" s="16"/>
      <c r="K35" s="14" t="s">
        <v>2</v>
      </c>
      <c r="L35" s="15">
        <v>926486.94</v>
      </c>
      <c r="N35" s="16"/>
      <c r="O35" s="14" t="s">
        <v>2</v>
      </c>
      <c r="P35" s="15">
        <v>1569002.58</v>
      </c>
      <c r="Q35">
        <f t="shared" si="1"/>
        <v>0.5904942106596153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printOptions/>
  <pageMargins left="0.3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I26"/>
  <sheetViews>
    <sheetView workbookViewId="0" topLeftCell="A1">
      <selection activeCell="O38" sqref="O38"/>
    </sheetView>
  </sheetViews>
  <sheetFormatPr defaultColWidth="11.421875" defaultRowHeight="12.75"/>
  <sheetData>
    <row r="4" spans="3:9" ht="12.75">
      <c r="C4">
        <v>117</v>
      </c>
      <c r="D4">
        <v>50</v>
      </c>
      <c r="H4">
        <v>2445</v>
      </c>
      <c r="I4">
        <v>4512</v>
      </c>
    </row>
    <row r="5" spans="3:9" ht="12.75">
      <c r="C5">
        <v>456</v>
      </c>
      <c r="D5">
        <v>251</v>
      </c>
      <c r="H5">
        <v>9349</v>
      </c>
      <c r="I5">
        <v>14873</v>
      </c>
    </row>
    <row r="6" spans="3:9" ht="12.75">
      <c r="C6">
        <v>702</v>
      </c>
      <c r="D6">
        <v>439</v>
      </c>
      <c r="H6">
        <v>17940</v>
      </c>
      <c r="I6">
        <v>22957</v>
      </c>
    </row>
    <row r="7" spans="3:9" ht="12.75">
      <c r="C7">
        <v>705</v>
      </c>
      <c r="D7">
        <v>568</v>
      </c>
      <c r="H7">
        <v>23205</v>
      </c>
      <c r="I7">
        <v>25867</v>
      </c>
    </row>
    <row r="8" spans="3:9" ht="12.75">
      <c r="C8">
        <v>640</v>
      </c>
      <c r="D8">
        <v>563</v>
      </c>
      <c r="H8">
        <v>20916</v>
      </c>
      <c r="I8">
        <v>21846</v>
      </c>
    </row>
    <row r="9" spans="3:9" ht="12.75">
      <c r="C9">
        <v>547</v>
      </c>
      <c r="D9">
        <v>491</v>
      </c>
      <c r="H9">
        <v>16903</v>
      </c>
      <c r="I9">
        <v>17976</v>
      </c>
    </row>
    <row r="10" spans="3:9" ht="12.75">
      <c r="C10">
        <v>498</v>
      </c>
      <c r="D10">
        <v>481</v>
      </c>
      <c r="H10">
        <v>14586</v>
      </c>
      <c r="I10">
        <v>14425</v>
      </c>
    </row>
    <row r="11" spans="3:9" ht="12.75">
      <c r="C11">
        <v>430</v>
      </c>
      <c r="D11">
        <v>654</v>
      </c>
      <c r="H11">
        <v>17473</v>
      </c>
      <c r="I11">
        <v>12684</v>
      </c>
    </row>
    <row r="12" spans="3:9" ht="12.75">
      <c r="C12">
        <v>450</v>
      </c>
      <c r="D12">
        <v>765</v>
      </c>
      <c r="H12">
        <v>19632</v>
      </c>
      <c r="I12">
        <v>13617</v>
      </c>
    </row>
    <row r="13" spans="3:9" ht="12.75">
      <c r="C13">
        <v>300</v>
      </c>
      <c r="D13">
        <v>341</v>
      </c>
      <c r="H13">
        <v>11570</v>
      </c>
      <c r="I13">
        <v>12681</v>
      </c>
    </row>
    <row r="17" spans="3:4" ht="12.75">
      <c r="C17">
        <v>29</v>
      </c>
      <c r="D17">
        <v>16</v>
      </c>
    </row>
    <row r="18" spans="3:4" ht="12.75">
      <c r="C18">
        <v>83</v>
      </c>
      <c r="D18">
        <v>49</v>
      </c>
    </row>
    <row r="19" spans="3:4" ht="12.75">
      <c r="C19">
        <v>100</v>
      </c>
      <c r="D19">
        <v>80</v>
      </c>
    </row>
    <row r="20" spans="3:4" ht="12.75">
      <c r="C20">
        <v>89</v>
      </c>
      <c r="D20">
        <v>96</v>
      </c>
    </row>
    <row r="21" spans="3:4" ht="12.75">
      <c r="C21">
        <v>121</v>
      </c>
      <c r="D21">
        <v>73</v>
      </c>
    </row>
    <row r="22" spans="3:4" ht="12.75">
      <c r="C22">
        <v>105</v>
      </c>
      <c r="D22">
        <v>71</v>
      </c>
    </row>
    <row r="23" spans="3:4" ht="12.75">
      <c r="C23">
        <v>60</v>
      </c>
      <c r="D23">
        <v>61</v>
      </c>
    </row>
    <row r="24" spans="3:4" ht="12.75">
      <c r="C24">
        <v>73</v>
      </c>
      <c r="D24">
        <v>105</v>
      </c>
    </row>
    <row r="25" spans="3:4" ht="12.75">
      <c r="C25">
        <v>38</v>
      </c>
      <c r="D25">
        <v>122</v>
      </c>
    </row>
    <row r="26" spans="3:4" ht="12.75">
      <c r="C26">
        <v>43</v>
      </c>
      <c r="D26">
        <v>53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Q88"/>
  <sheetViews>
    <sheetView tabSelected="1" zoomScale="115" zoomScaleNormal="115" workbookViewId="0" topLeftCell="A58">
      <selection activeCell="A77" sqref="A77"/>
    </sheetView>
  </sheetViews>
  <sheetFormatPr defaultColWidth="11.421875" defaultRowHeight="12.75"/>
  <cols>
    <col min="1" max="4" width="9.7109375" style="4" customWidth="1"/>
    <col min="5" max="5" width="10.00390625" style="4" customWidth="1"/>
    <col min="6" max="9" width="9.7109375" style="4" customWidth="1"/>
    <col min="10" max="10" width="10.00390625" style="4" customWidth="1"/>
    <col min="11" max="14" width="9.7109375" style="4" customWidth="1"/>
    <col min="15" max="16384" width="11.421875" style="4" customWidth="1"/>
  </cols>
  <sheetData>
    <row r="1" spans="1:14" ht="5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87" t="s">
        <v>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3" customFormat="1" ht="25.5" customHeight="1">
      <c r="A3" s="49"/>
      <c r="B3" s="49"/>
      <c r="C3" s="86" t="s">
        <v>89</v>
      </c>
      <c r="D3" s="86"/>
      <c r="E3" s="86"/>
      <c r="F3" s="86"/>
      <c r="G3" s="86"/>
      <c r="H3" s="86"/>
      <c r="I3" s="86"/>
      <c r="J3" s="86"/>
      <c r="K3" s="86"/>
      <c r="L3" s="86"/>
      <c r="M3" s="29"/>
      <c r="N3" s="29"/>
    </row>
    <row r="4" ht="12.75" customHeight="1"/>
    <row r="5" ht="12.75" customHeight="1"/>
    <row r="6" ht="12.75">
      <c r="C6" s="28"/>
    </row>
    <row r="7" spans="5:9" ht="12.75">
      <c r="E7" s="6"/>
      <c r="F7" s="33" t="s">
        <v>236</v>
      </c>
      <c r="G7" s="34"/>
      <c r="H7" s="35"/>
      <c r="I7" s="36"/>
    </row>
    <row r="8" spans="5:11" ht="18">
      <c r="E8" s="6"/>
      <c r="F8" s="42" t="s">
        <v>70</v>
      </c>
      <c r="G8" s="37" t="s">
        <v>90</v>
      </c>
      <c r="H8" s="38"/>
      <c r="I8" s="38"/>
      <c r="K8" s="58"/>
    </row>
    <row r="9" spans="5:9" ht="13.5">
      <c r="E9" s="6"/>
      <c r="F9" s="44" t="s">
        <v>71</v>
      </c>
      <c r="G9" s="40" t="s">
        <v>93</v>
      </c>
      <c r="H9" s="41"/>
      <c r="I9" s="41"/>
    </row>
    <row r="10" spans="5:9" ht="13.5">
      <c r="E10" s="6"/>
      <c r="F10" s="38"/>
      <c r="G10" s="39" t="s">
        <v>34</v>
      </c>
      <c r="H10" s="39" t="s">
        <v>35</v>
      </c>
      <c r="I10" s="39" t="s">
        <v>36</v>
      </c>
    </row>
    <row r="11" spans="5:9" ht="12.75">
      <c r="E11" s="6"/>
      <c r="F11" s="38" t="s">
        <v>37</v>
      </c>
      <c r="G11" s="61">
        <v>924883</v>
      </c>
      <c r="H11" s="61">
        <v>871374</v>
      </c>
      <c r="I11" s="43">
        <f aca="true" t="shared" si="0" ref="I11:I20">SUM(G11:H11)</f>
        <v>1796257</v>
      </c>
    </row>
    <row r="12" spans="5:9" ht="12.75">
      <c r="E12" s="6"/>
      <c r="F12" s="38" t="s">
        <v>38</v>
      </c>
      <c r="G12" s="61">
        <v>1290015</v>
      </c>
      <c r="H12" s="61">
        <v>1248883</v>
      </c>
      <c r="I12" s="43">
        <f t="shared" si="0"/>
        <v>2538898</v>
      </c>
    </row>
    <row r="13" spans="5:9" ht="12.75">
      <c r="E13" s="6"/>
      <c r="F13" s="38" t="s">
        <v>39</v>
      </c>
      <c r="G13" s="61">
        <v>1573691</v>
      </c>
      <c r="H13" s="61">
        <v>1541820</v>
      </c>
      <c r="I13" s="43">
        <f t="shared" si="0"/>
        <v>3115511</v>
      </c>
    </row>
    <row r="14" spans="5:9" ht="12.75">
      <c r="E14" s="6"/>
      <c r="F14" s="38" t="s">
        <v>40</v>
      </c>
      <c r="G14" s="61">
        <v>2012090</v>
      </c>
      <c r="H14" s="61">
        <v>1912083</v>
      </c>
      <c r="I14" s="43">
        <f t="shared" si="0"/>
        <v>3924173</v>
      </c>
    </row>
    <row r="15" spans="5:9" ht="12.75">
      <c r="E15" s="6"/>
      <c r="F15" s="38" t="s">
        <v>41</v>
      </c>
      <c r="G15" s="61">
        <v>2130552</v>
      </c>
      <c r="H15" s="61">
        <v>2005718</v>
      </c>
      <c r="I15" s="43">
        <f t="shared" si="0"/>
        <v>4136270</v>
      </c>
    </row>
    <row r="16" spans="5:12" ht="12.75">
      <c r="E16" s="6"/>
      <c r="F16" s="38" t="s">
        <v>42</v>
      </c>
      <c r="G16" s="61">
        <v>1984676</v>
      </c>
      <c r="H16" s="61">
        <v>1901283</v>
      </c>
      <c r="I16" s="43">
        <f t="shared" si="0"/>
        <v>3885959</v>
      </c>
      <c r="L16" s="8"/>
    </row>
    <row r="17" spans="5:9" ht="12.75">
      <c r="E17" s="6"/>
      <c r="F17" s="38" t="s">
        <v>43</v>
      </c>
      <c r="G17" s="61">
        <v>1835398</v>
      </c>
      <c r="H17" s="61">
        <v>1807895</v>
      </c>
      <c r="I17" s="43">
        <f t="shared" si="0"/>
        <v>3643293</v>
      </c>
    </row>
    <row r="18" spans="5:9" ht="12.75">
      <c r="E18" s="6"/>
      <c r="F18" s="38" t="s">
        <v>44</v>
      </c>
      <c r="G18" s="61">
        <v>1625150</v>
      </c>
      <c r="H18" s="61">
        <v>1642551</v>
      </c>
      <c r="I18" s="43">
        <f t="shared" si="0"/>
        <v>3267701</v>
      </c>
    </row>
    <row r="19" spans="5:9" ht="12.75">
      <c r="E19" s="6"/>
      <c r="F19" s="38" t="s">
        <v>45</v>
      </c>
      <c r="G19" s="61">
        <v>1351254</v>
      </c>
      <c r="H19" s="61">
        <v>1396505</v>
      </c>
      <c r="I19" s="43">
        <f t="shared" si="0"/>
        <v>2747759</v>
      </c>
    </row>
    <row r="20" spans="5:9" ht="12.75">
      <c r="E20" s="6"/>
      <c r="F20" s="38" t="s">
        <v>46</v>
      </c>
      <c r="G20" s="61">
        <v>1206964</v>
      </c>
      <c r="H20" s="61">
        <v>1286324</v>
      </c>
      <c r="I20" s="43">
        <f t="shared" si="0"/>
        <v>2493288</v>
      </c>
    </row>
    <row r="21" spans="5:9" ht="13.5" thickBot="1">
      <c r="E21" s="6"/>
      <c r="F21" s="45" t="s">
        <v>47</v>
      </c>
      <c r="G21" s="46">
        <f>SUM(G11:G20)</f>
        <v>15934673</v>
      </c>
      <c r="H21" s="46">
        <f>SUM(H11:H20)</f>
        <v>15614436</v>
      </c>
      <c r="I21" s="46">
        <f>SUM(I11:I20)</f>
        <v>31549109</v>
      </c>
    </row>
    <row r="22" spans="1:7" ht="12.75">
      <c r="A22" s="6"/>
      <c r="B22" s="8"/>
      <c r="C22" s="8"/>
      <c r="D22" s="8"/>
      <c r="E22" s="6"/>
      <c r="F22" s="6"/>
      <c r="G22" s="6"/>
    </row>
    <row r="23" spans="1:7" ht="12.75">
      <c r="A23" s="6"/>
      <c r="B23" s="8"/>
      <c r="C23" s="8"/>
      <c r="D23" s="8"/>
      <c r="E23" s="6"/>
      <c r="F23" s="6"/>
      <c r="G23" s="6"/>
    </row>
    <row r="24" ht="12.75"/>
    <row r="25" spans="1:14" ht="12.75">
      <c r="A25" s="30" t="s">
        <v>237</v>
      </c>
      <c r="B25" s="31"/>
      <c r="C25" s="29"/>
      <c r="D25" s="31"/>
      <c r="F25" s="30" t="s">
        <v>238</v>
      </c>
      <c r="G25" s="31"/>
      <c r="H25" s="32"/>
      <c r="I25" s="31"/>
      <c r="K25" s="30" t="s">
        <v>69</v>
      </c>
      <c r="L25" s="31"/>
      <c r="M25" s="32"/>
      <c r="N25" s="48" t="s">
        <v>87</v>
      </c>
    </row>
    <row r="26" spans="1:14" ht="13.5">
      <c r="A26" s="5" t="s">
        <v>70</v>
      </c>
      <c r="B26" s="37" t="s">
        <v>90</v>
      </c>
      <c r="C26" s="6"/>
      <c r="D26" s="6"/>
      <c r="F26" s="5" t="s">
        <v>70</v>
      </c>
      <c r="G26" s="37" t="s">
        <v>90</v>
      </c>
      <c r="H26" s="6"/>
      <c r="I26" s="6"/>
      <c r="K26" s="5" t="s">
        <v>70</v>
      </c>
      <c r="L26" s="37" t="s">
        <v>90</v>
      </c>
      <c r="M26" s="6"/>
      <c r="N26" s="6"/>
    </row>
    <row r="27" spans="1:14" ht="13.5">
      <c r="A27" s="44" t="s">
        <v>71</v>
      </c>
      <c r="B27" s="40" t="s">
        <v>117</v>
      </c>
      <c r="C27" s="41"/>
      <c r="D27" s="41"/>
      <c r="F27" s="44" t="s">
        <v>71</v>
      </c>
      <c r="G27" s="56" t="str">
        <f>"   "&amp;$B$27</f>
        <v>   Mitjana anual 2012</v>
      </c>
      <c r="H27" s="41"/>
      <c r="I27" s="41"/>
      <c r="K27" s="44" t="s">
        <v>71</v>
      </c>
      <c r="L27" s="59" t="s">
        <v>118</v>
      </c>
      <c r="M27" s="41"/>
      <c r="N27" s="41"/>
    </row>
    <row r="28" spans="1:14" ht="13.5">
      <c r="A28" s="6"/>
      <c r="B28" s="7" t="s">
        <v>34</v>
      </c>
      <c r="C28" s="7" t="s">
        <v>35</v>
      </c>
      <c r="D28" s="7" t="s">
        <v>36</v>
      </c>
      <c r="F28" s="6"/>
      <c r="G28" s="7" t="s">
        <v>34</v>
      </c>
      <c r="H28" s="7" t="s">
        <v>35</v>
      </c>
      <c r="I28" s="7" t="s">
        <v>36</v>
      </c>
      <c r="K28" s="6"/>
      <c r="L28" s="7" t="s">
        <v>34</v>
      </c>
      <c r="M28" s="7" t="s">
        <v>35</v>
      </c>
      <c r="N28" s="7" t="s">
        <v>36</v>
      </c>
    </row>
    <row r="29" spans="1:14" ht="12.75">
      <c r="A29" s="6" t="s">
        <v>37</v>
      </c>
      <c r="B29" s="53">
        <v>891875</v>
      </c>
      <c r="C29" s="53">
        <v>848425</v>
      </c>
      <c r="D29" s="8">
        <f>SUM(B29:C29)</f>
        <v>1740300</v>
      </c>
      <c r="F29" s="6" t="s">
        <v>37</v>
      </c>
      <c r="G29" s="53">
        <v>169675</v>
      </c>
      <c r="H29" s="53">
        <v>134400</v>
      </c>
      <c r="I29" s="8">
        <f>SUM(G29:H29)</f>
        <v>304075</v>
      </c>
      <c r="K29" s="6" t="s">
        <v>37</v>
      </c>
      <c r="L29" s="9">
        <f>G29/B29</f>
        <v>0.19024526979677645</v>
      </c>
      <c r="M29" s="9">
        <f aca="true" t="shared" si="1" ref="M29:M39">H29/C29</f>
        <v>0.1584111736452839</v>
      </c>
      <c r="N29" s="9">
        <f>I29/D29</f>
        <v>0.1747256220191921</v>
      </c>
    </row>
    <row r="30" spans="1:14" ht="12.75">
      <c r="A30" s="6" t="s">
        <v>38</v>
      </c>
      <c r="B30" s="53">
        <v>1225325</v>
      </c>
      <c r="C30" s="53">
        <v>1190425</v>
      </c>
      <c r="D30" s="8">
        <f aca="true" t="shared" si="2" ref="D30:D38">SUM(B30:C30)</f>
        <v>2415750</v>
      </c>
      <c r="F30" s="6" t="s">
        <v>38</v>
      </c>
      <c r="G30" s="53">
        <v>770675</v>
      </c>
      <c r="H30" s="53">
        <v>702850</v>
      </c>
      <c r="I30" s="8">
        <f aca="true" t="shared" si="3" ref="I30:I38">SUM(G30:H30)</f>
        <v>1473525</v>
      </c>
      <c r="K30" s="6" t="s">
        <v>38</v>
      </c>
      <c r="L30" s="9">
        <f aca="true" t="shared" si="4" ref="L30:L39">G30/B30</f>
        <v>0.628955583212617</v>
      </c>
      <c r="M30" s="9">
        <f t="shared" si="1"/>
        <v>0.5904193880336854</v>
      </c>
      <c r="N30" s="9">
        <f aca="true" t="shared" si="5" ref="N30:N39">I30/D30</f>
        <v>0.6099658491151816</v>
      </c>
    </row>
    <row r="31" spans="1:14" ht="12.75">
      <c r="A31" s="6" t="s">
        <v>39</v>
      </c>
      <c r="B31" s="53">
        <v>1479425</v>
      </c>
      <c r="C31" s="53">
        <v>1461850</v>
      </c>
      <c r="D31" s="8">
        <f t="shared" si="2"/>
        <v>2941275</v>
      </c>
      <c r="F31" s="6" t="s">
        <v>39</v>
      </c>
      <c r="G31" s="53">
        <v>1331275</v>
      </c>
      <c r="H31" s="53">
        <v>1224250</v>
      </c>
      <c r="I31" s="8">
        <f t="shared" si="3"/>
        <v>2555525</v>
      </c>
      <c r="K31" s="6" t="s">
        <v>39</v>
      </c>
      <c r="L31" s="9">
        <f t="shared" si="4"/>
        <v>0.8998597428054819</v>
      </c>
      <c r="M31" s="9">
        <f t="shared" si="1"/>
        <v>0.8374662243048192</v>
      </c>
      <c r="N31" s="9">
        <f t="shared" si="5"/>
        <v>0.8688493935453162</v>
      </c>
    </row>
    <row r="32" spans="1:14" ht="12.75">
      <c r="A32" s="6" t="s">
        <v>40</v>
      </c>
      <c r="B32" s="53">
        <v>1889300</v>
      </c>
      <c r="C32" s="53">
        <v>1825675</v>
      </c>
      <c r="D32" s="8">
        <f t="shared" si="2"/>
        <v>3714975</v>
      </c>
      <c r="F32" s="6" t="s">
        <v>40</v>
      </c>
      <c r="G32" s="53">
        <v>1786775</v>
      </c>
      <c r="H32" s="53">
        <v>1555825</v>
      </c>
      <c r="I32" s="8">
        <f>SUM(G32:H32)</f>
        <v>3342600</v>
      </c>
      <c r="K32" s="6" t="s">
        <v>40</v>
      </c>
      <c r="L32" s="9">
        <f t="shared" si="4"/>
        <v>0.9457338696871858</v>
      </c>
      <c r="M32" s="9">
        <f t="shared" si="1"/>
        <v>0.8521916551412492</v>
      </c>
      <c r="N32" s="9">
        <f t="shared" si="5"/>
        <v>0.8997637938344134</v>
      </c>
    </row>
    <row r="33" spans="1:14" ht="12.75">
      <c r="A33" s="6" t="s">
        <v>41</v>
      </c>
      <c r="B33" s="53">
        <v>2040675</v>
      </c>
      <c r="C33" s="53">
        <v>1944575</v>
      </c>
      <c r="D33" s="8">
        <f>SUM(B33:C33)</f>
        <v>3985250</v>
      </c>
      <c r="F33" s="6" t="s">
        <v>41</v>
      </c>
      <c r="G33" s="53">
        <v>1935650</v>
      </c>
      <c r="H33" s="53">
        <v>1641175</v>
      </c>
      <c r="I33" s="8">
        <f t="shared" si="3"/>
        <v>3576825</v>
      </c>
      <c r="K33" s="6" t="s">
        <v>41</v>
      </c>
      <c r="L33" s="9">
        <f t="shared" si="4"/>
        <v>0.9485341859923799</v>
      </c>
      <c r="M33" s="9">
        <f t="shared" si="1"/>
        <v>0.8439761901700886</v>
      </c>
      <c r="N33" s="9">
        <f t="shared" si="5"/>
        <v>0.8975158396587416</v>
      </c>
    </row>
    <row r="34" spans="1:14" ht="12.75">
      <c r="A34" s="6" t="s">
        <v>42</v>
      </c>
      <c r="B34" s="53">
        <v>1915025</v>
      </c>
      <c r="C34" s="53">
        <v>1853825</v>
      </c>
      <c r="D34" s="8">
        <f t="shared" si="2"/>
        <v>3768850</v>
      </c>
      <c r="F34" s="6" t="s">
        <v>42</v>
      </c>
      <c r="G34" s="53">
        <v>1797125</v>
      </c>
      <c r="H34" s="53">
        <v>1501150</v>
      </c>
      <c r="I34" s="8">
        <f t="shared" si="3"/>
        <v>3298275</v>
      </c>
      <c r="K34" s="6" t="s">
        <v>42</v>
      </c>
      <c r="L34" s="9">
        <f t="shared" si="4"/>
        <v>0.9384342240962912</v>
      </c>
      <c r="M34" s="9">
        <f t="shared" si="1"/>
        <v>0.8097582026350924</v>
      </c>
      <c r="N34" s="9">
        <f t="shared" si="5"/>
        <v>0.8751409581171975</v>
      </c>
    </row>
    <row r="35" spans="1:14" ht="12.75">
      <c r="A35" s="6" t="s">
        <v>43</v>
      </c>
      <c r="B35" s="53">
        <v>1775050</v>
      </c>
      <c r="C35" s="53">
        <v>1770725</v>
      </c>
      <c r="D35" s="8">
        <f t="shared" si="2"/>
        <v>3545775</v>
      </c>
      <c r="F35" s="6" t="s">
        <v>43</v>
      </c>
      <c r="G35" s="53">
        <v>1641200</v>
      </c>
      <c r="H35" s="53">
        <v>1384575</v>
      </c>
      <c r="I35" s="8">
        <f t="shared" si="3"/>
        <v>3025775</v>
      </c>
      <c r="K35" s="6" t="s">
        <v>43</v>
      </c>
      <c r="L35" s="9">
        <f t="shared" si="4"/>
        <v>0.9245936734176502</v>
      </c>
      <c r="M35" s="9">
        <f t="shared" si="1"/>
        <v>0.7819254825001059</v>
      </c>
      <c r="N35" s="9">
        <f t="shared" si="5"/>
        <v>0.8533465885455225</v>
      </c>
    </row>
    <row r="36" spans="1:14" ht="12.75">
      <c r="A36" s="6" t="s">
        <v>44</v>
      </c>
      <c r="B36" s="53">
        <v>1579325</v>
      </c>
      <c r="C36" s="53">
        <v>1615700</v>
      </c>
      <c r="D36" s="8">
        <f t="shared" si="2"/>
        <v>3195025</v>
      </c>
      <c r="F36" s="6" t="s">
        <v>44</v>
      </c>
      <c r="G36" s="53">
        <v>1403100</v>
      </c>
      <c r="H36" s="53">
        <v>1136225</v>
      </c>
      <c r="I36" s="8">
        <f t="shared" si="3"/>
        <v>2539325</v>
      </c>
      <c r="K36" s="6" t="s">
        <v>44</v>
      </c>
      <c r="L36" s="9">
        <f t="shared" si="4"/>
        <v>0.8884175201430992</v>
      </c>
      <c r="M36" s="9">
        <f t="shared" si="1"/>
        <v>0.7032400816983351</v>
      </c>
      <c r="N36" s="9">
        <f t="shared" si="5"/>
        <v>0.7947746887739533</v>
      </c>
    </row>
    <row r="37" spans="1:14" ht="12.75">
      <c r="A37" s="6" t="s">
        <v>45</v>
      </c>
      <c r="B37" s="53">
        <v>1332500</v>
      </c>
      <c r="C37" s="53">
        <v>1396650</v>
      </c>
      <c r="D37" s="8">
        <f t="shared" si="2"/>
        <v>2729150</v>
      </c>
      <c r="F37" s="6" t="s">
        <v>45</v>
      </c>
      <c r="G37" s="53">
        <v>1063200</v>
      </c>
      <c r="H37" s="53">
        <v>780200</v>
      </c>
      <c r="I37" s="8">
        <f>SUM(G37:H37)</f>
        <v>1843400</v>
      </c>
      <c r="K37" s="6" t="s">
        <v>45</v>
      </c>
      <c r="L37" s="9">
        <f t="shared" si="4"/>
        <v>0.7978986866791745</v>
      </c>
      <c r="M37" s="9">
        <f t="shared" si="1"/>
        <v>0.5586224179286149</v>
      </c>
      <c r="N37" s="9">
        <f t="shared" si="5"/>
        <v>0.6754483996848836</v>
      </c>
    </row>
    <row r="38" spans="1:14" ht="12.75">
      <c r="A38" s="6" t="s">
        <v>46</v>
      </c>
      <c r="B38" s="53">
        <v>1179750</v>
      </c>
      <c r="C38" s="53">
        <v>1270150</v>
      </c>
      <c r="D38" s="8">
        <f t="shared" si="2"/>
        <v>2449900</v>
      </c>
      <c r="F38" s="38" t="s">
        <v>46</v>
      </c>
      <c r="G38" s="53">
        <v>540050</v>
      </c>
      <c r="H38" s="53">
        <v>386875</v>
      </c>
      <c r="I38" s="8">
        <f t="shared" si="3"/>
        <v>926925</v>
      </c>
      <c r="K38" s="6" t="s">
        <v>46</v>
      </c>
      <c r="L38" s="9">
        <f>G38/B38</f>
        <v>0.4577664759482941</v>
      </c>
      <c r="M38" s="9">
        <f>H38/C38</f>
        <v>0.30459000905404876</v>
      </c>
      <c r="N38" s="9">
        <f t="shared" si="5"/>
        <v>0.37835217763990364</v>
      </c>
    </row>
    <row r="39" spans="1:14" ht="13.5" thickBot="1">
      <c r="A39" s="45" t="s">
        <v>47</v>
      </c>
      <c r="B39" s="46">
        <f>SUM(B29:B38)</f>
        <v>15308250</v>
      </c>
      <c r="C39" s="46">
        <f>SUM(C29:C38)</f>
        <v>15178000</v>
      </c>
      <c r="D39" s="46">
        <f>SUM(D29:D38)</f>
        <v>30486250</v>
      </c>
      <c r="F39" s="45" t="s">
        <v>47</v>
      </c>
      <c r="G39" s="46">
        <f>SUM(G29:G38)</f>
        <v>12438725</v>
      </c>
      <c r="H39" s="46">
        <f>SUM(H29:H38)</f>
        <v>10447525</v>
      </c>
      <c r="I39" s="46">
        <f>SUM(I29:I38)</f>
        <v>22886250</v>
      </c>
      <c r="K39" s="45" t="s">
        <v>47</v>
      </c>
      <c r="L39" s="47">
        <f t="shared" si="4"/>
        <v>0.8125504221579867</v>
      </c>
      <c r="M39" s="47">
        <f t="shared" si="1"/>
        <v>0.6883334431413889</v>
      </c>
      <c r="N39" s="47">
        <f t="shared" si="5"/>
        <v>0.7507072860715897</v>
      </c>
    </row>
    <row r="40" spans="1:14" ht="12.75">
      <c r="A40" s="6"/>
      <c r="B40" s="8"/>
      <c r="C40" s="8"/>
      <c r="D40" s="8"/>
      <c r="F40" s="6"/>
      <c r="G40" s="8"/>
      <c r="H40" s="8"/>
      <c r="I40" s="8"/>
      <c r="K40" s="6"/>
      <c r="L40" s="8"/>
      <c r="M40" s="8"/>
      <c r="N40" s="8"/>
    </row>
    <row r="41" spans="1:14" ht="12.75">
      <c r="A41" s="6"/>
      <c r="B41" s="8"/>
      <c r="C41" s="8"/>
      <c r="D41" s="8"/>
      <c r="F41" s="6"/>
      <c r="G41" s="8"/>
      <c r="H41" s="8"/>
      <c r="I41" s="8"/>
      <c r="K41" s="6"/>
      <c r="L41" s="8"/>
      <c r="M41" s="8"/>
      <c r="N41" s="8"/>
    </row>
    <row r="42" ht="12.75"/>
    <row r="43" spans="1:14" ht="12.75">
      <c r="A43" s="30" t="s">
        <v>68</v>
      </c>
      <c r="B43" s="31"/>
      <c r="C43" s="31"/>
      <c r="D43" s="48" t="s">
        <v>86</v>
      </c>
      <c r="F43" s="30" t="s">
        <v>235</v>
      </c>
      <c r="G43" s="31"/>
      <c r="H43" s="32"/>
      <c r="I43" s="31"/>
      <c r="K43" s="30" t="s">
        <v>88</v>
      </c>
      <c r="L43" s="31"/>
      <c r="M43" s="30"/>
      <c r="N43" s="48" t="s">
        <v>85</v>
      </c>
    </row>
    <row r="44" spans="1:14" ht="13.5">
      <c r="A44" s="5" t="s">
        <v>70</v>
      </c>
      <c r="B44" s="27" t="str">
        <f>"   "&amp;$G$8</f>
        <v>   ESPANYA</v>
      </c>
      <c r="C44" s="6"/>
      <c r="D44" s="6"/>
      <c r="F44" s="5" t="s">
        <v>70</v>
      </c>
      <c r="G44" s="27" t="str">
        <f>"   "&amp;$G$8</f>
        <v>   ESPANYA</v>
      </c>
      <c r="H44" s="27"/>
      <c r="I44" s="6"/>
      <c r="K44" s="5" t="s">
        <v>70</v>
      </c>
      <c r="L44" s="27" t="str">
        <f>"   "&amp;$G$8</f>
        <v>   ESPANYA</v>
      </c>
      <c r="M44" s="6"/>
      <c r="N44" s="6"/>
    </row>
    <row r="45" spans="1:14" ht="14.25" thickBot="1">
      <c r="A45" s="44" t="s">
        <v>71</v>
      </c>
      <c r="B45" s="40" t="s">
        <v>119</v>
      </c>
      <c r="C45" s="41"/>
      <c r="D45" s="41"/>
      <c r="F45" s="44" t="s">
        <v>71</v>
      </c>
      <c r="G45" s="40" t="s">
        <v>91</v>
      </c>
      <c r="H45" s="41"/>
      <c r="I45" s="41"/>
      <c r="K45" s="5" t="s">
        <v>71</v>
      </c>
      <c r="L45" s="54" t="str">
        <f>"   "&amp;$G$45</f>
        <v>      01/2012</v>
      </c>
      <c r="M45" s="27" t="str">
        <f>"   "&amp;$H$7</f>
        <v>   </v>
      </c>
      <c r="N45" s="6"/>
    </row>
    <row r="46" spans="1:14" ht="13.5">
      <c r="A46" s="6"/>
      <c r="B46" s="7" t="s">
        <v>34</v>
      </c>
      <c r="C46" s="7" t="s">
        <v>35</v>
      </c>
      <c r="D46" s="7" t="s">
        <v>36</v>
      </c>
      <c r="F46" s="6"/>
      <c r="G46" s="7" t="s">
        <v>34</v>
      </c>
      <c r="H46" s="7" t="s">
        <v>35</v>
      </c>
      <c r="I46" s="7" t="s">
        <v>36</v>
      </c>
      <c r="K46" s="20"/>
      <c r="L46" s="17" t="s">
        <v>34</v>
      </c>
      <c r="M46" s="17" t="s">
        <v>35</v>
      </c>
      <c r="N46" s="18" t="s">
        <v>36</v>
      </c>
    </row>
    <row r="47" spans="1:14" ht="12.75">
      <c r="A47" s="6" t="s">
        <v>37</v>
      </c>
      <c r="B47" s="8">
        <f>G11*L29</f>
        <v>175954.61586545198</v>
      </c>
      <c r="C47" s="8">
        <f aca="true" t="shared" si="6" ref="C47:C56">H11*M29</f>
        <v>138035.3780239856</v>
      </c>
      <c r="D47" s="8">
        <f aca="true" t="shared" si="7" ref="D47:D56">SUM(B47:C47)</f>
        <v>313989.9938894376</v>
      </c>
      <c r="F47" s="6" t="s">
        <v>37</v>
      </c>
      <c r="G47" s="61"/>
      <c r="H47" s="61"/>
      <c r="I47" s="8">
        <f aca="true" t="shared" si="8" ref="I47:I56">SUM(G47:H47)</f>
        <v>0</v>
      </c>
      <c r="K47" s="21" t="s">
        <v>37</v>
      </c>
      <c r="L47" s="19">
        <f aca="true" t="shared" si="9" ref="L47:L57">G47/B47</f>
        <v>0</v>
      </c>
      <c r="M47" s="19">
        <f aca="true" t="shared" si="10" ref="M47:M57">H47/C47</f>
        <v>0</v>
      </c>
      <c r="N47" s="23">
        <f aca="true" t="shared" si="11" ref="N47:N57">I47/D47</f>
        <v>0</v>
      </c>
    </row>
    <row r="48" spans="1:14" ht="12.75">
      <c r="A48" s="6" t="s">
        <v>38</v>
      </c>
      <c r="B48" s="8">
        <f aca="true" t="shared" si="12" ref="B48:B56">G12*L30</f>
        <v>811362.1366780242</v>
      </c>
      <c r="C48" s="8">
        <f t="shared" si="6"/>
        <v>737364.7365856732</v>
      </c>
      <c r="D48" s="8">
        <f t="shared" si="7"/>
        <v>1548726.8732636974</v>
      </c>
      <c r="F48" s="6" t="s">
        <v>38</v>
      </c>
      <c r="G48" s="61"/>
      <c r="H48" s="61"/>
      <c r="I48" s="8">
        <f t="shared" si="8"/>
        <v>0</v>
      </c>
      <c r="K48" s="21" t="s">
        <v>38</v>
      </c>
      <c r="L48" s="19">
        <f t="shared" si="9"/>
        <v>0</v>
      </c>
      <c r="M48" s="19">
        <f t="shared" si="10"/>
        <v>0</v>
      </c>
      <c r="N48" s="23">
        <f t="shared" si="11"/>
        <v>0</v>
      </c>
    </row>
    <row r="49" spans="1:14" ht="12.75">
      <c r="A49" s="6" t="s">
        <v>39</v>
      </c>
      <c r="B49" s="8">
        <f t="shared" si="12"/>
        <v>1416101.1785153016</v>
      </c>
      <c r="C49" s="8">
        <f t="shared" si="6"/>
        <v>1291222.1739576564</v>
      </c>
      <c r="D49" s="8">
        <f t="shared" si="7"/>
        <v>2707323.352472958</v>
      </c>
      <c r="F49" s="6" t="s">
        <v>39</v>
      </c>
      <c r="G49" s="61"/>
      <c r="H49" s="61"/>
      <c r="I49" s="8">
        <f t="shared" si="8"/>
        <v>0</v>
      </c>
      <c r="K49" s="21" t="s">
        <v>39</v>
      </c>
      <c r="L49" s="19">
        <f t="shared" si="9"/>
        <v>0</v>
      </c>
      <c r="M49" s="19">
        <f t="shared" si="10"/>
        <v>0</v>
      </c>
      <c r="N49" s="23">
        <f t="shared" si="11"/>
        <v>0</v>
      </c>
    </row>
    <row r="50" spans="1:14" ht="12.75">
      <c r="A50" s="6" t="s">
        <v>40</v>
      </c>
      <c r="B50" s="8">
        <f t="shared" si="12"/>
        <v>1902901.6618588895</v>
      </c>
      <c r="C50" s="8">
        <f t="shared" si="6"/>
        <v>1629461.176537445</v>
      </c>
      <c r="D50" s="8">
        <f t="shared" si="7"/>
        <v>3532362.8383963346</v>
      </c>
      <c r="F50" s="6" t="s">
        <v>40</v>
      </c>
      <c r="G50" s="61"/>
      <c r="H50" s="61"/>
      <c r="I50" s="8">
        <f t="shared" si="8"/>
        <v>0</v>
      </c>
      <c r="K50" s="21" t="s">
        <v>40</v>
      </c>
      <c r="L50" s="19">
        <f t="shared" si="9"/>
        <v>0</v>
      </c>
      <c r="M50" s="19">
        <f t="shared" si="10"/>
        <v>0</v>
      </c>
      <c r="N50" s="23">
        <f t="shared" si="11"/>
        <v>0</v>
      </c>
    </row>
    <row r="51" spans="1:14" ht="12.75">
      <c r="A51" s="6" t="s">
        <v>41</v>
      </c>
      <c r="B51" s="8">
        <f t="shared" si="12"/>
        <v>2020901.407034437</v>
      </c>
      <c r="C51" s="8">
        <f t="shared" si="6"/>
        <v>1692778.2361955699</v>
      </c>
      <c r="D51" s="8">
        <f t="shared" si="7"/>
        <v>3713679.643230007</v>
      </c>
      <c r="F51" s="6" t="s">
        <v>41</v>
      </c>
      <c r="G51" s="61"/>
      <c r="H51" s="61"/>
      <c r="I51" s="8">
        <f t="shared" si="8"/>
        <v>0</v>
      </c>
      <c r="K51" s="21" t="s">
        <v>41</v>
      </c>
      <c r="L51" s="19">
        <f t="shared" si="9"/>
        <v>0</v>
      </c>
      <c r="M51" s="19">
        <f t="shared" si="10"/>
        <v>0</v>
      </c>
      <c r="N51" s="23">
        <f t="shared" si="11"/>
        <v>0</v>
      </c>
    </row>
    <row r="52" spans="1:14" ht="12.75">
      <c r="A52" s="6" t="s">
        <v>42</v>
      </c>
      <c r="B52" s="8">
        <f t="shared" si="12"/>
        <v>1862487.8821425308</v>
      </c>
      <c r="C52" s="8">
        <f t="shared" si="6"/>
        <v>1539579.5047806562</v>
      </c>
      <c r="D52" s="8">
        <f t="shared" si="7"/>
        <v>3402067.386923187</v>
      </c>
      <c r="F52" s="6" t="s">
        <v>42</v>
      </c>
      <c r="G52" s="61"/>
      <c r="H52" s="61"/>
      <c r="I52" s="8">
        <f t="shared" si="8"/>
        <v>0</v>
      </c>
      <c r="K52" s="21" t="s">
        <v>42</v>
      </c>
      <c r="L52" s="19">
        <f t="shared" si="9"/>
        <v>0</v>
      </c>
      <c r="M52" s="19">
        <f t="shared" si="10"/>
        <v>0</v>
      </c>
      <c r="N52" s="23">
        <f t="shared" si="11"/>
        <v>0</v>
      </c>
    </row>
    <row r="53" spans="1:14" ht="12.75">
      <c r="A53" s="6" t="s">
        <v>43</v>
      </c>
      <c r="B53" s="8">
        <f t="shared" si="12"/>
        <v>1696997.3790034084</v>
      </c>
      <c r="C53" s="8">
        <f t="shared" si="6"/>
        <v>1413639.170184529</v>
      </c>
      <c r="D53" s="8">
        <f t="shared" si="7"/>
        <v>3110636.5491879373</v>
      </c>
      <c r="F53" s="6" t="s">
        <v>43</v>
      </c>
      <c r="G53" s="61"/>
      <c r="H53" s="61"/>
      <c r="I53" s="8">
        <f t="shared" si="8"/>
        <v>0</v>
      </c>
      <c r="K53" s="21" t="s">
        <v>43</v>
      </c>
      <c r="L53" s="19">
        <f t="shared" si="9"/>
        <v>0</v>
      </c>
      <c r="M53" s="19">
        <f t="shared" si="10"/>
        <v>0</v>
      </c>
      <c r="N53" s="23">
        <f t="shared" si="11"/>
        <v>0</v>
      </c>
    </row>
    <row r="54" spans="1:14" ht="12.75">
      <c r="A54" s="6" t="s">
        <v>44</v>
      </c>
      <c r="B54" s="8">
        <f t="shared" si="12"/>
        <v>1443811.7328605575</v>
      </c>
      <c r="C54" s="8">
        <f t="shared" si="6"/>
        <v>1155107.699433682</v>
      </c>
      <c r="D54" s="8">
        <f t="shared" si="7"/>
        <v>2598919.4322942393</v>
      </c>
      <c r="F54" s="6" t="s">
        <v>44</v>
      </c>
      <c r="G54" s="61"/>
      <c r="H54" s="61"/>
      <c r="I54" s="8">
        <f t="shared" si="8"/>
        <v>0</v>
      </c>
      <c r="K54" s="21" t="s">
        <v>44</v>
      </c>
      <c r="L54" s="19">
        <f t="shared" si="9"/>
        <v>0</v>
      </c>
      <c r="M54" s="19">
        <f t="shared" si="10"/>
        <v>0</v>
      </c>
      <c r="N54" s="23">
        <f t="shared" si="11"/>
        <v>0</v>
      </c>
    </row>
    <row r="55" spans="1:14" ht="12.75">
      <c r="A55" s="6" t="s">
        <v>45</v>
      </c>
      <c r="B55" s="8">
        <f t="shared" si="12"/>
        <v>1078163.7919699813</v>
      </c>
      <c r="C55" s="8">
        <f t="shared" si="6"/>
        <v>780118.9997494003</v>
      </c>
      <c r="D55" s="8">
        <f t="shared" si="7"/>
        <v>1858282.7917193817</v>
      </c>
      <c r="F55" s="6" t="s">
        <v>45</v>
      </c>
      <c r="G55" s="61"/>
      <c r="H55" s="61"/>
      <c r="I55" s="8">
        <f t="shared" si="8"/>
        <v>0</v>
      </c>
      <c r="K55" s="21" t="s">
        <v>45</v>
      </c>
      <c r="L55" s="19">
        <f t="shared" si="9"/>
        <v>0</v>
      </c>
      <c r="M55" s="19">
        <f t="shared" si="10"/>
        <v>0</v>
      </c>
      <c r="N55" s="23">
        <f t="shared" si="11"/>
        <v>0</v>
      </c>
    </row>
    <row r="56" spans="1:14" ht="12.75">
      <c r="A56" s="6" t="s">
        <v>46</v>
      </c>
      <c r="B56" s="8">
        <f t="shared" si="12"/>
        <v>552507.6568764568</v>
      </c>
      <c r="C56" s="8">
        <f t="shared" si="6"/>
        <v>391801.4388064402</v>
      </c>
      <c r="D56" s="8">
        <f t="shared" si="7"/>
        <v>944309.095682897</v>
      </c>
      <c r="F56" s="6" t="s">
        <v>46</v>
      </c>
      <c r="G56" s="61"/>
      <c r="H56" s="61"/>
      <c r="I56" s="8">
        <f t="shared" si="8"/>
        <v>0</v>
      </c>
      <c r="K56" s="21" t="s">
        <v>46</v>
      </c>
      <c r="L56" s="19">
        <f t="shared" si="9"/>
        <v>0</v>
      </c>
      <c r="M56" s="19">
        <f t="shared" si="10"/>
        <v>0</v>
      </c>
      <c r="N56" s="23">
        <f t="shared" si="11"/>
        <v>0</v>
      </c>
    </row>
    <row r="57" spans="1:14" ht="16.5" thickBot="1">
      <c r="A57" s="45" t="s">
        <v>47</v>
      </c>
      <c r="B57" s="46">
        <f>SUM(B47:B56)</f>
        <v>12961189.442805037</v>
      </c>
      <c r="C57" s="46">
        <f>SUM(C47:C56)</f>
        <v>10769108.514255038</v>
      </c>
      <c r="D57" s="46">
        <f>SUM(D47:D56)</f>
        <v>23730297.957060073</v>
      </c>
      <c r="F57" s="45" t="s">
        <v>47</v>
      </c>
      <c r="G57" s="46">
        <f>SUM(G47:G56)</f>
        <v>0</v>
      </c>
      <c r="H57" s="46">
        <f>SUM(H47:H56)</f>
        <v>0</v>
      </c>
      <c r="I57" s="46">
        <f>SUM(I47:I56)</f>
        <v>0</v>
      </c>
      <c r="K57" s="22" t="s">
        <v>47</v>
      </c>
      <c r="L57" s="24">
        <f t="shared" si="9"/>
        <v>0</v>
      </c>
      <c r="M57" s="24">
        <f t="shared" si="10"/>
        <v>0</v>
      </c>
      <c r="N57" s="57">
        <f t="shared" si="11"/>
        <v>0</v>
      </c>
    </row>
    <row r="62" ht="12.75">
      <c r="A62" s="51" t="s">
        <v>73</v>
      </c>
    </row>
    <row r="63" spans="1:9" ht="12.75">
      <c r="A63" s="50" t="s">
        <v>81</v>
      </c>
      <c r="F63" s="26"/>
      <c r="G63" s="26"/>
      <c r="H63" s="26"/>
      <c r="I63" s="26"/>
    </row>
    <row r="64" spans="1:9" ht="12.75">
      <c r="A64" s="50" t="s">
        <v>120</v>
      </c>
      <c r="F64" s="26"/>
      <c r="G64" s="25"/>
      <c r="H64" s="25"/>
      <c r="I64" s="25"/>
    </row>
    <row r="65" spans="1:9" ht="12.75">
      <c r="A65" s="50" t="s">
        <v>74</v>
      </c>
      <c r="F65" s="26"/>
      <c r="G65" s="25"/>
      <c r="H65" s="25"/>
      <c r="I65" s="25"/>
    </row>
    <row r="66" spans="1:9" ht="12.75">
      <c r="A66" s="50" t="s">
        <v>75</v>
      </c>
      <c r="F66" s="26"/>
      <c r="G66" s="25"/>
      <c r="H66" s="25"/>
      <c r="I66" s="25"/>
    </row>
    <row r="67" spans="1:9" ht="12.75">
      <c r="A67" s="50" t="s">
        <v>83</v>
      </c>
      <c r="F67" s="26"/>
      <c r="G67" s="25"/>
      <c r="H67" s="25"/>
      <c r="I67" s="25"/>
    </row>
    <row r="68" spans="1:9" ht="12.75">
      <c r="A68" s="50"/>
      <c r="F68" s="26"/>
      <c r="G68" s="25"/>
      <c r="H68" s="25"/>
      <c r="I68" s="25"/>
    </row>
    <row r="69" spans="6:9" ht="12.75">
      <c r="F69" s="26"/>
      <c r="G69" s="25"/>
      <c r="H69" s="25"/>
      <c r="I69" s="25"/>
    </row>
    <row r="70" spans="1:9" ht="12.75">
      <c r="A70" s="51" t="s">
        <v>76</v>
      </c>
      <c r="E70" s="60"/>
      <c r="F70" s="60"/>
      <c r="G70" s="60"/>
      <c r="H70" s="25"/>
      <c r="I70" s="25"/>
    </row>
    <row r="71" spans="1:9" ht="12.75">
      <c r="A71" s="52" t="s">
        <v>79</v>
      </c>
      <c r="E71" s="60"/>
      <c r="F71" s="60"/>
      <c r="G71" s="60"/>
      <c r="H71" s="25"/>
      <c r="I71" s="25"/>
    </row>
    <row r="72" spans="1:9" ht="12.75">
      <c r="A72" s="52" t="s">
        <v>77</v>
      </c>
      <c r="E72" s="60"/>
      <c r="F72" s="60"/>
      <c r="G72" s="60"/>
      <c r="H72" s="25"/>
      <c r="I72" s="25"/>
    </row>
    <row r="73" spans="1:9" ht="12.75">
      <c r="A73" s="52" t="s">
        <v>78</v>
      </c>
      <c r="E73" s="60"/>
      <c r="F73" s="60"/>
      <c r="G73" s="60"/>
      <c r="H73" s="25"/>
      <c r="I73" s="25"/>
    </row>
    <row r="74" spans="1:9" ht="12.75">
      <c r="A74" s="52" t="s">
        <v>92</v>
      </c>
      <c r="E74" s="60"/>
      <c r="F74" s="60"/>
      <c r="G74" s="60"/>
      <c r="H74" s="25"/>
      <c r="I74" s="25"/>
    </row>
    <row r="75" spans="1:9" ht="12.75">
      <c r="A75" s="52"/>
      <c r="B75" s="52"/>
      <c r="E75" s="60"/>
      <c r="F75" s="60"/>
      <c r="G75" s="60"/>
      <c r="H75" s="25"/>
      <c r="I75" s="25"/>
    </row>
    <row r="76" spans="5:9" ht="12.75">
      <c r="E76" s="60"/>
      <c r="F76" s="60"/>
      <c r="G76" s="60"/>
      <c r="H76" s="26"/>
      <c r="I76" s="26"/>
    </row>
    <row r="77" spans="5:9" ht="12.75">
      <c r="E77" s="60"/>
      <c r="F77" s="60"/>
      <c r="G77" s="60"/>
      <c r="H77" s="26"/>
      <c r="I77" s="26"/>
    </row>
    <row r="78" spans="5:7" ht="12.75">
      <c r="E78" s="60"/>
      <c r="F78" s="60"/>
      <c r="G78" s="60"/>
    </row>
    <row r="79" spans="1:14" ht="12.75">
      <c r="A79" s="88" t="s">
        <v>82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1:14" ht="12.75">
      <c r="A80" s="84" t="s">
        <v>80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1:14" ht="12.75">
      <c r="A81" s="84" t="s">
        <v>84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</row>
    <row r="88" spans="4:17" ht="12.75">
      <c r="D88" s="84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</sheetData>
  <mergeCells count="6">
    <mergeCell ref="D88:Q88"/>
    <mergeCell ref="C3:L3"/>
    <mergeCell ref="A2:N2"/>
    <mergeCell ref="A79:N79"/>
    <mergeCell ref="A80:N80"/>
    <mergeCell ref="A81:N81"/>
  </mergeCells>
  <hyperlinks>
    <hyperlink ref="A80" r:id="rId1" display="xodel@googlegroups.com"/>
    <hyperlink ref="A79:N79" r:id="rId2" display="Mètode dissenyat per la Xarxa d'Observatoris del Desenvolupament Econòmic Local  (XODEL)"/>
    <hyperlink ref="A81:N81" r:id="rId3" display="http://groups.google.es/group/xodel"/>
    <hyperlink ref="A72" r:id="rId4" display="INE"/>
    <hyperlink ref="A73" r:id="rId5" display="Idescat"/>
    <hyperlink ref="A71" r:id="rId6" display="HERMES"/>
    <hyperlink ref="A74" r:id="rId7" display="Observatori del treball (Empresa i Ocupació)"/>
  </hyperlink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8" r:id="rId11"/>
  <drawing r:id="rId10"/>
  <legacyDrawing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3"/>
  <sheetViews>
    <sheetView workbookViewId="0" topLeftCell="A1">
      <selection activeCell="M13" sqref="M13"/>
    </sheetView>
  </sheetViews>
  <sheetFormatPr defaultColWidth="11.421875" defaultRowHeight="12.75"/>
  <cols>
    <col min="1" max="1" width="8.28125" style="0" customWidth="1"/>
    <col min="2" max="4" width="9.8515625" style="0" bestFit="1" customWidth="1"/>
    <col min="5" max="5" width="8.8515625" style="0" bestFit="1" customWidth="1"/>
    <col min="6" max="6" width="9.28125" style="0" bestFit="1" customWidth="1"/>
    <col min="7" max="19" width="8.8515625" style="0" bestFit="1" customWidth="1"/>
    <col min="20" max="21" width="7.421875" style="0" bestFit="1" customWidth="1"/>
    <col min="22" max="22" width="6.421875" style="0" bestFit="1" customWidth="1"/>
    <col min="23" max="23" width="9.28125" style="0" bestFit="1" customWidth="1"/>
  </cols>
  <sheetData>
    <row r="1" ht="12.75">
      <c r="A1" s="69" t="s">
        <v>133</v>
      </c>
    </row>
    <row r="3" spans="2:23" ht="12.75">
      <c r="B3" s="71"/>
      <c r="C3" s="71" t="s">
        <v>121</v>
      </c>
      <c r="D3" s="72" t="s">
        <v>122</v>
      </c>
      <c r="E3" s="72" t="s">
        <v>123</v>
      </c>
      <c r="F3" s="71" t="s">
        <v>124</v>
      </c>
      <c r="G3" s="71" t="s">
        <v>38</v>
      </c>
      <c r="H3" s="71" t="s">
        <v>39</v>
      </c>
      <c r="I3" s="71" t="s">
        <v>40</v>
      </c>
      <c r="J3" s="71" t="s">
        <v>41</v>
      </c>
      <c r="K3" s="71" t="s">
        <v>42</v>
      </c>
      <c r="L3" s="71" t="s">
        <v>43</v>
      </c>
      <c r="M3" s="71" t="s">
        <v>44</v>
      </c>
      <c r="N3" s="71" t="s">
        <v>45</v>
      </c>
      <c r="O3" s="71" t="s">
        <v>46</v>
      </c>
      <c r="P3" s="71" t="s">
        <v>125</v>
      </c>
      <c r="Q3" s="71" t="s">
        <v>126</v>
      </c>
      <c r="R3" s="71" t="s">
        <v>127</v>
      </c>
      <c r="S3" s="71" t="s">
        <v>128</v>
      </c>
      <c r="T3" s="71" t="s">
        <v>129</v>
      </c>
      <c r="U3" s="71" t="s">
        <v>130</v>
      </c>
      <c r="V3" s="71" t="s">
        <v>131</v>
      </c>
      <c r="W3" s="71" t="s">
        <v>132</v>
      </c>
    </row>
    <row r="4" spans="1:23" ht="12.75">
      <c r="A4" s="68" t="s">
        <v>36</v>
      </c>
      <c r="B4" s="70">
        <v>47265321</v>
      </c>
      <c r="C4" s="70">
        <v>2443703</v>
      </c>
      <c r="D4" s="70">
        <v>2404312</v>
      </c>
      <c r="E4" s="70">
        <v>2214708</v>
      </c>
      <c r="F4" s="70">
        <v>2227550</v>
      </c>
      <c r="G4" s="70">
        <v>2538898</v>
      </c>
      <c r="H4" s="70">
        <v>3115511</v>
      </c>
      <c r="I4" s="70">
        <v>3924173</v>
      </c>
      <c r="J4" s="70">
        <v>4136270</v>
      </c>
      <c r="K4" s="70">
        <v>3885959</v>
      </c>
      <c r="L4" s="70">
        <v>3643293</v>
      </c>
      <c r="M4" s="70">
        <v>3267701</v>
      </c>
      <c r="N4" s="70">
        <v>2747759</v>
      </c>
      <c r="O4" s="70">
        <v>2493288</v>
      </c>
      <c r="P4" s="70">
        <v>2218660</v>
      </c>
      <c r="Q4" s="70">
        <v>1733751</v>
      </c>
      <c r="R4" s="70">
        <v>1778125</v>
      </c>
      <c r="S4" s="70">
        <v>1337575</v>
      </c>
      <c r="T4" s="70">
        <v>781087</v>
      </c>
      <c r="U4" s="70">
        <v>289805</v>
      </c>
      <c r="V4" s="70">
        <v>72037</v>
      </c>
      <c r="W4" s="70">
        <v>11156</v>
      </c>
    </row>
    <row r="5" spans="1:23" ht="24">
      <c r="A5" s="68" t="s">
        <v>100</v>
      </c>
      <c r="B5" s="70">
        <v>23298356</v>
      </c>
      <c r="C5" s="70">
        <v>1259518</v>
      </c>
      <c r="D5" s="70">
        <v>1234191</v>
      </c>
      <c r="E5" s="70">
        <v>1137976</v>
      </c>
      <c r="F5" s="70">
        <v>1146321</v>
      </c>
      <c r="G5" s="70">
        <v>1290015</v>
      </c>
      <c r="H5" s="70">
        <v>1573691</v>
      </c>
      <c r="I5" s="70">
        <v>2012090</v>
      </c>
      <c r="J5" s="70">
        <v>2130552</v>
      </c>
      <c r="K5" s="70">
        <v>1984676</v>
      </c>
      <c r="L5" s="70">
        <v>1835398</v>
      </c>
      <c r="M5" s="70">
        <v>1625150</v>
      </c>
      <c r="N5" s="70">
        <v>1351254</v>
      </c>
      <c r="O5" s="70">
        <v>1206964</v>
      </c>
      <c r="P5" s="70">
        <v>1052696</v>
      </c>
      <c r="Q5" s="70">
        <v>795187</v>
      </c>
      <c r="R5" s="70">
        <v>766734</v>
      </c>
      <c r="S5" s="70">
        <v>527290</v>
      </c>
      <c r="T5" s="70">
        <v>267534</v>
      </c>
      <c r="U5" s="70">
        <v>81911</v>
      </c>
      <c r="V5" s="70">
        <v>16922</v>
      </c>
      <c r="W5" s="70">
        <v>2286</v>
      </c>
    </row>
    <row r="6" spans="1:23" ht="12.75">
      <c r="A6" s="68" t="s">
        <v>30</v>
      </c>
      <c r="B6" s="70">
        <v>23966965</v>
      </c>
      <c r="C6" s="70">
        <v>1184185</v>
      </c>
      <c r="D6" s="70">
        <v>1170121</v>
      </c>
      <c r="E6" s="70">
        <v>1076732</v>
      </c>
      <c r="F6" s="70">
        <v>1081229</v>
      </c>
      <c r="G6" s="70">
        <v>1248883</v>
      </c>
      <c r="H6" s="70">
        <v>1541820</v>
      </c>
      <c r="I6" s="70">
        <v>1912083</v>
      </c>
      <c r="J6" s="70">
        <v>2005718</v>
      </c>
      <c r="K6" s="70">
        <v>1901283</v>
      </c>
      <c r="L6" s="70">
        <v>1807895</v>
      </c>
      <c r="M6" s="70">
        <v>1642551</v>
      </c>
      <c r="N6" s="70">
        <v>1396505</v>
      </c>
      <c r="O6" s="70">
        <v>1286324</v>
      </c>
      <c r="P6" s="70">
        <v>1165964</v>
      </c>
      <c r="Q6" s="70">
        <v>938564</v>
      </c>
      <c r="R6" s="70">
        <v>1011391</v>
      </c>
      <c r="S6" s="70">
        <v>810285</v>
      </c>
      <c r="T6" s="70">
        <v>513553</v>
      </c>
      <c r="U6" s="70">
        <v>207894</v>
      </c>
      <c r="V6" s="70">
        <v>55115</v>
      </c>
      <c r="W6" s="70">
        <v>8870</v>
      </c>
    </row>
    <row r="11" spans="6:9" ht="12.75">
      <c r="F11" t="s">
        <v>134</v>
      </c>
      <c r="H11" t="s">
        <v>65</v>
      </c>
      <c r="I11" t="s">
        <v>64</v>
      </c>
    </row>
    <row r="12" spans="2:9" ht="12.75">
      <c r="B12" s="73" t="s">
        <v>65</v>
      </c>
      <c r="C12" s="73" t="s">
        <v>64</v>
      </c>
      <c r="D12" s="73" t="s">
        <v>36</v>
      </c>
      <c r="F12" t="s">
        <v>36</v>
      </c>
      <c r="G12" s="66">
        <f>SUM(G13:G113)</f>
        <v>47265321</v>
      </c>
      <c r="H12" s="66">
        <f>SUM(H13:H113)</f>
        <v>23298356</v>
      </c>
      <c r="I12" s="66">
        <f>SUM(I13:I113)</f>
        <v>23966965</v>
      </c>
    </row>
    <row r="13" spans="1:9" ht="12.75">
      <c r="A13" s="68" t="s">
        <v>37</v>
      </c>
      <c r="B13" s="74">
        <f>F5-H28</f>
        <v>924883</v>
      </c>
      <c r="C13" s="74">
        <f>F6-I28</f>
        <v>871374</v>
      </c>
      <c r="D13" s="74">
        <f aca="true" t="shared" si="0" ref="D13:D23">SUM(B13:C13)</f>
        <v>1796257</v>
      </c>
      <c r="E13" s="67"/>
      <c r="F13" s="65" t="s">
        <v>135</v>
      </c>
      <c r="G13" s="66">
        <v>444251</v>
      </c>
      <c r="H13" s="66">
        <v>228893</v>
      </c>
      <c r="I13" s="66">
        <v>215358</v>
      </c>
    </row>
    <row r="14" spans="1:12" ht="12.75">
      <c r="A14" s="68" t="s">
        <v>38</v>
      </c>
      <c r="B14" s="74">
        <v>1290015</v>
      </c>
      <c r="C14" s="74">
        <v>1248883</v>
      </c>
      <c r="D14" s="74">
        <f t="shared" si="0"/>
        <v>2538898</v>
      </c>
      <c r="F14" s="65" t="s">
        <v>136</v>
      </c>
      <c r="G14" s="66">
        <v>482567</v>
      </c>
      <c r="H14" s="66">
        <v>248526</v>
      </c>
      <c r="I14" s="66">
        <v>234041</v>
      </c>
      <c r="K14" s="66"/>
      <c r="L14" s="64"/>
    </row>
    <row r="15" spans="1:12" ht="12.75">
      <c r="A15" s="68" t="s">
        <v>39</v>
      </c>
      <c r="B15" s="74">
        <v>1573691</v>
      </c>
      <c r="C15" s="74">
        <v>1541820</v>
      </c>
      <c r="D15" s="74">
        <f t="shared" si="0"/>
        <v>3115511</v>
      </c>
      <c r="F15" s="65" t="s">
        <v>137</v>
      </c>
      <c r="G15" s="66">
        <v>493028</v>
      </c>
      <c r="H15" s="66">
        <v>254559</v>
      </c>
      <c r="I15" s="66">
        <v>238469</v>
      </c>
      <c r="K15" s="66"/>
      <c r="L15" s="64"/>
    </row>
    <row r="16" spans="1:12" ht="12.75">
      <c r="A16" s="68" t="s">
        <v>40</v>
      </c>
      <c r="B16" s="74">
        <v>2012090</v>
      </c>
      <c r="C16" s="74">
        <v>1912083</v>
      </c>
      <c r="D16" s="74">
        <f t="shared" si="0"/>
        <v>3924173</v>
      </c>
      <c r="F16" s="65" t="s">
        <v>138</v>
      </c>
      <c r="G16" s="66">
        <v>521247</v>
      </c>
      <c r="H16" s="66">
        <v>268717</v>
      </c>
      <c r="I16" s="66">
        <v>252530</v>
      </c>
      <c r="K16" s="66"/>
      <c r="L16" s="64"/>
    </row>
    <row r="17" spans="1:12" ht="12.75">
      <c r="A17" s="68" t="s">
        <v>41</v>
      </c>
      <c r="B17" s="74">
        <v>2130552</v>
      </c>
      <c r="C17" s="74">
        <v>2005718</v>
      </c>
      <c r="D17" s="74">
        <f t="shared" si="0"/>
        <v>4136270</v>
      </c>
      <c r="F17" s="65" t="s">
        <v>139</v>
      </c>
      <c r="G17" s="66">
        <v>502610</v>
      </c>
      <c r="H17" s="66">
        <v>258823</v>
      </c>
      <c r="I17" s="66">
        <v>243787</v>
      </c>
      <c r="K17" s="66"/>
      <c r="L17" s="64"/>
    </row>
    <row r="18" spans="1:12" ht="12.75">
      <c r="A18" s="68" t="s">
        <v>42</v>
      </c>
      <c r="B18" s="74">
        <v>1984676</v>
      </c>
      <c r="C18" s="74">
        <v>1901283</v>
      </c>
      <c r="D18" s="74">
        <f t="shared" si="0"/>
        <v>3885959</v>
      </c>
      <c r="F18" s="65" t="s">
        <v>140</v>
      </c>
      <c r="G18" s="66">
        <v>498836</v>
      </c>
      <c r="H18" s="66">
        <v>256651</v>
      </c>
      <c r="I18" s="66">
        <v>242185</v>
      </c>
      <c r="K18" s="66"/>
      <c r="L18" s="64"/>
    </row>
    <row r="19" spans="1:12" ht="12.75">
      <c r="A19" s="68" t="s">
        <v>43</v>
      </c>
      <c r="B19" s="74">
        <v>1835398</v>
      </c>
      <c r="C19" s="74">
        <v>1807895</v>
      </c>
      <c r="D19" s="74">
        <f t="shared" si="0"/>
        <v>3643293</v>
      </c>
      <c r="F19" s="65" t="s">
        <v>141</v>
      </c>
      <c r="G19" s="66">
        <v>488463</v>
      </c>
      <c r="H19" s="66">
        <v>250447</v>
      </c>
      <c r="I19" s="66">
        <v>238016</v>
      </c>
      <c r="K19" s="66"/>
      <c r="L19" s="64"/>
    </row>
    <row r="20" spans="1:12" ht="12.75">
      <c r="A20" s="68" t="s">
        <v>44</v>
      </c>
      <c r="B20" s="74">
        <v>1625150</v>
      </c>
      <c r="C20" s="74">
        <v>1642551</v>
      </c>
      <c r="D20" s="74">
        <f t="shared" si="0"/>
        <v>3267701</v>
      </c>
      <c r="F20" s="65" t="s">
        <v>142</v>
      </c>
      <c r="G20" s="66">
        <v>483967</v>
      </c>
      <c r="H20" s="66">
        <v>248939</v>
      </c>
      <c r="I20" s="66">
        <v>235028</v>
      </c>
      <c r="K20" s="66"/>
      <c r="L20" s="64"/>
    </row>
    <row r="21" spans="1:12" ht="12.75">
      <c r="A21" s="68" t="s">
        <v>45</v>
      </c>
      <c r="B21" s="74">
        <v>1351254</v>
      </c>
      <c r="C21" s="74">
        <v>1396505</v>
      </c>
      <c r="D21" s="74">
        <f t="shared" si="0"/>
        <v>2747759</v>
      </c>
      <c r="F21" s="65" t="s">
        <v>143</v>
      </c>
      <c r="G21" s="66">
        <v>475623</v>
      </c>
      <c r="H21" s="66">
        <v>243444</v>
      </c>
      <c r="I21" s="66">
        <v>232179</v>
      </c>
      <c r="K21" s="66"/>
      <c r="L21" s="64"/>
    </row>
    <row r="22" spans="1:12" ht="12.75">
      <c r="A22" s="68" t="s">
        <v>46</v>
      </c>
      <c r="B22" s="74">
        <v>1206964</v>
      </c>
      <c r="C22" s="74">
        <v>1286324</v>
      </c>
      <c r="D22" s="74">
        <f t="shared" si="0"/>
        <v>2493288</v>
      </c>
      <c r="F22" s="65" t="s">
        <v>144</v>
      </c>
      <c r="G22" s="66">
        <v>457423</v>
      </c>
      <c r="H22" s="66">
        <v>234710</v>
      </c>
      <c r="I22" s="66">
        <v>222713</v>
      </c>
      <c r="K22" s="66"/>
      <c r="L22" s="64"/>
    </row>
    <row r="23" spans="1:12" ht="12.75">
      <c r="A23" s="68" t="s">
        <v>36</v>
      </c>
      <c r="B23" s="62">
        <f>SUM(B13:B22)</f>
        <v>15934673</v>
      </c>
      <c r="C23" s="62">
        <f>SUM(C13:C22)</f>
        <v>15614436</v>
      </c>
      <c r="D23" s="62">
        <f t="shared" si="0"/>
        <v>31549109</v>
      </c>
      <c r="F23" s="65" t="s">
        <v>145</v>
      </c>
      <c r="G23" s="66">
        <v>453594</v>
      </c>
      <c r="H23" s="66">
        <v>232187</v>
      </c>
      <c r="I23" s="66">
        <v>221407</v>
      </c>
      <c r="K23" s="66"/>
      <c r="L23" s="64"/>
    </row>
    <row r="24" spans="1:12" ht="12.75">
      <c r="A24" s="74"/>
      <c r="B24" s="74"/>
      <c r="C24" s="74"/>
      <c r="D24" s="74"/>
      <c r="E24" s="64"/>
      <c r="F24" s="65" t="s">
        <v>146</v>
      </c>
      <c r="G24" s="66">
        <v>453855</v>
      </c>
      <c r="H24" s="66">
        <v>233736</v>
      </c>
      <c r="I24" s="66">
        <v>220119</v>
      </c>
      <c r="K24" s="64"/>
      <c r="L24" s="64"/>
    </row>
    <row r="25" spans="1:9" ht="12.75">
      <c r="A25" s="63"/>
      <c r="B25" s="63"/>
      <c r="C25" s="63"/>
      <c r="D25" s="63"/>
      <c r="F25" s="65" t="s">
        <v>147</v>
      </c>
      <c r="G25" s="66">
        <v>442643</v>
      </c>
      <c r="H25" s="66">
        <v>227022</v>
      </c>
      <c r="I25" s="66">
        <v>215621</v>
      </c>
    </row>
    <row r="26" spans="6:9" ht="12.75">
      <c r="F26" s="65" t="s">
        <v>148</v>
      </c>
      <c r="G26" s="66">
        <v>429402</v>
      </c>
      <c r="H26" s="66">
        <v>221496</v>
      </c>
      <c r="I26" s="66">
        <v>207906</v>
      </c>
    </row>
    <row r="27" spans="6:9" ht="12.75">
      <c r="F27" s="65" t="s">
        <v>149</v>
      </c>
      <c r="G27" s="66">
        <v>435214</v>
      </c>
      <c r="H27" s="66">
        <v>223535</v>
      </c>
      <c r="I27" s="66">
        <v>211679</v>
      </c>
    </row>
    <row r="28" spans="6:9" ht="12.75">
      <c r="F28" s="65" t="s">
        <v>150</v>
      </c>
      <c r="G28" s="66">
        <v>431293</v>
      </c>
      <c r="H28" s="66">
        <v>221438</v>
      </c>
      <c r="I28" s="66">
        <v>209855</v>
      </c>
    </row>
    <row r="29" spans="6:9" ht="12.75">
      <c r="F29" s="65" t="s">
        <v>151</v>
      </c>
      <c r="G29" s="66">
        <v>432048</v>
      </c>
      <c r="H29" s="66">
        <v>222334</v>
      </c>
      <c r="I29" s="66">
        <v>209714</v>
      </c>
    </row>
    <row r="30" spans="6:9" ht="12.75">
      <c r="F30" s="65" t="s">
        <v>152</v>
      </c>
      <c r="G30" s="66">
        <v>436241</v>
      </c>
      <c r="H30" s="66">
        <v>224926</v>
      </c>
      <c r="I30" s="66">
        <v>211315</v>
      </c>
    </row>
    <row r="31" spans="6:9" ht="12.75">
      <c r="F31" s="65" t="s">
        <v>153</v>
      </c>
      <c r="G31" s="66">
        <v>454889</v>
      </c>
      <c r="H31" s="66">
        <v>234655</v>
      </c>
      <c r="I31" s="66">
        <v>220234</v>
      </c>
    </row>
    <row r="32" spans="6:9" ht="12.75">
      <c r="F32" s="65" t="s">
        <v>154</v>
      </c>
      <c r="G32" s="66">
        <v>473079</v>
      </c>
      <c r="H32" s="66">
        <v>242968</v>
      </c>
      <c r="I32" s="66">
        <v>230111</v>
      </c>
    </row>
    <row r="33" spans="6:9" ht="12.75">
      <c r="F33" s="65" t="s">
        <v>155</v>
      </c>
      <c r="G33" s="66">
        <v>476310</v>
      </c>
      <c r="H33" s="66">
        <v>244459</v>
      </c>
      <c r="I33" s="66">
        <v>231851</v>
      </c>
    </row>
    <row r="34" spans="6:9" ht="12.75">
      <c r="F34" s="65" t="s">
        <v>156</v>
      </c>
      <c r="G34" s="66">
        <v>488054</v>
      </c>
      <c r="H34" s="66">
        <v>248997</v>
      </c>
      <c r="I34" s="66">
        <v>239057</v>
      </c>
    </row>
    <row r="35" spans="6:9" ht="12.75">
      <c r="F35" s="65" t="s">
        <v>157</v>
      </c>
      <c r="G35" s="66">
        <v>506464</v>
      </c>
      <c r="H35" s="66">
        <v>257270</v>
      </c>
      <c r="I35" s="66">
        <v>249194</v>
      </c>
    </row>
    <row r="36" spans="6:9" ht="12.75">
      <c r="F36" s="65" t="s">
        <v>158</v>
      </c>
      <c r="G36" s="66">
        <v>524901</v>
      </c>
      <c r="H36" s="66">
        <v>265246</v>
      </c>
      <c r="I36" s="66">
        <v>259655</v>
      </c>
    </row>
    <row r="37" spans="6:9" ht="12.75">
      <c r="F37" s="65" t="s">
        <v>159</v>
      </c>
      <c r="G37" s="66">
        <v>543169</v>
      </c>
      <c r="H37" s="66">
        <v>274043</v>
      </c>
      <c r="I37" s="66">
        <v>269126</v>
      </c>
    </row>
    <row r="38" spans="6:9" ht="12.75" customHeight="1">
      <c r="F38" s="65" t="s">
        <v>160</v>
      </c>
      <c r="G38" s="66">
        <v>565248</v>
      </c>
      <c r="H38" s="66">
        <v>284281</v>
      </c>
      <c r="I38" s="66">
        <v>280967</v>
      </c>
    </row>
    <row r="39" spans="6:9" ht="12.75">
      <c r="F39" s="65" t="s">
        <v>161</v>
      </c>
      <c r="G39" s="66">
        <v>592390</v>
      </c>
      <c r="H39" s="66">
        <v>298528</v>
      </c>
      <c r="I39" s="66">
        <v>293862</v>
      </c>
    </row>
    <row r="40" spans="6:9" ht="12.75">
      <c r="F40" s="65" t="s">
        <v>162</v>
      </c>
      <c r="G40" s="66">
        <v>621029</v>
      </c>
      <c r="H40" s="66">
        <v>313175</v>
      </c>
      <c r="I40" s="66">
        <v>307854</v>
      </c>
    </row>
    <row r="41" spans="6:9" ht="12.75">
      <c r="F41" s="65" t="s">
        <v>163</v>
      </c>
      <c r="G41" s="66">
        <v>647159</v>
      </c>
      <c r="H41" s="66">
        <v>327451</v>
      </c>
      <c r="I41" s="66">
        <v>319708</v>
      </c>
    </row>
    <row r="42" spans="6:9" ht="12.75">
      <c r="F42" s="65" t="s">
        <v>164</v>
      </c>
      <c r="G42" s="66">
        <v>689685</v>
      </c>
      <c r="H42" s="66">
        <v>350256</v>
      </c>
      <c r="I42" s="66">
        <v>339429</v>
      </c>
    </row>
    <row r="43" spans="6:9" ht="12.75">
      <c r="F43" s="65" t="s">
        <v>165</v>
      </c>
      <c r="G43" s="66">
        <v>723724</v>
      </c>
      <c r="H43" s="66">
        <v>368996</v>
      </c>
      <c r="I43" s="66">
        <v>354728</v>
      </c>
    </row>
    <row r="44" spans="6:9" ht="12.75">
      <c r="F44" s="65" t="s">
        <v>166</v>
      </c>
      <c r="G44" s="66">
        <v>762621</v>
      </c>
      <c r="H44" s="66">
        <v>389911</v>
      </c>
      <c r="I44" s="66">
        <v>372710</v>
      </c>
    </row>
    <row r="45" spans="6:9" ht="12.75">
      <c r="F45" s="65" t="s">
        <v>167</v>
      </c>
      <c r="G45" s="66">
        <v>785451</v>
      </c>
      <c r="H45" s="66">
        <v>402004</v>
      </c>
      <c r="I45" s="66">
        <v>383447</v>
      </c>
    </row>
    <row r="46" spans="6:9" ht="12.75">
      <c r="F46" s="65" t="s">
        <v>168</v>
      </c>
      <c r="G46" s="66">
        <v>820727</v>
      </c>
      <c r="H46" s="66">
        <v>422083</v>
      </c>
      <c r="I46" s="66">
        <v>398644</v>
      </c>
    </row>
    <row r="47" spans="6:9" ht="12.75">
      <c r="F47" s="65" t="s">
        <v>169</v>
      </c>
      <c r="G47" s="66">
        <v>831650</v>
      </c>
      <c r="H47" s="66">
        <v>429096</v>
      </c>
      <c r="I47" s="66">
        <v>402554</v>
      </c>
    </row>
    <row r="48" spans="6:9" ht="12.75">
      <c r="F48" s="65" t="s">
        <v>170</v>
      </c>
      <c r="G48" s="66">
        <v>845977</v>
      </c>
      <c r="H48" s="66">
        <v>435577</v>
      </c>
      <c r="I48" s="66">
        <v>410400</v>
      </c>
    </row>
    <row r="49" spans="6:9" ht="12.75">
      <c r="F49" s="65" t="s">
        <v>171</v>
      </c>
      <c r="G49" s="66">
        <v>839717</v>
      </c>
      <c r="H49" s="66">
        <v>433349</v>
      </c>
      <c r="I49" s="66">
        <v>406368</v>
      </c>
    </row>
    <row r="50" spans="6:9" ht="12.75">
      <c r="F50" s="65" t="s">
        <v>172</v>
      </c>
      <c r="G50" s="66">
        <v>832837</v>
      </c>
      <c r="H50" s="66">
        <v>428796</v>
      </c>
      <c r="I50" s="66">
        <v>404041</v>
      </c>
    </row>
    <row r="51" spans="6:9" ht="12.75">
      <c r="F51" s="65" t="s">
        <v>173</v>
      </c>
      <c r="G51" s="66">
        <v>810776</v>
      </c>
      <c r="H51" s="66">
        <v>417561</v>
      </c>
      <c r="I51" s="66">
        <v>393215</v>
      </c>
    </row>
    <row r="52" spans="6:9" ht="12.75">
      <c r="F52" s="65" t="s">
        <v>174</v>
      </c>
      <c r="G52" s="66">
        <v>806963</v>
      </c>
      <c r="H52" s="66">
        <v>415269</v>
      </c>
      <c r="I52" s="66">
        <v>391694</v>
      </c>
    </row>
    <row r="53" spans="6:9" ht="12.75">
      <c r="F53" s="65" t="s">
        <v>175</v>
      </c>
      <c r="G53" s="66">
        <v>792723</v>
      </c>
      <c r="H53" s="66">
        <v>406910</v>
      </c>
      <c r="I53" s="66">
        <v>385813</v>
      </c>
    </row>
    <row r="54" spans="6:9" ht="12.75">
      <c r="F54" s="65" t="s">
        <v>176</v>
      </c>
      <c r="G54" s="66">
        <v>782941</v>
      </c>
      <c r="H54" s="66">
        <v>401748</v>
      </c>
      <c r="I54" s="66">
        <v>381193</v>
      </c>
    </row>
    <row r="55" spans="6:9" ht="12.75">
      <c r="F55" s="65" t="s">
        <v>177</v>
      </c>
      <c r="G55" s="66">
        <v>773257</v>
      </c>
      <c r="H55" s="66">
        <v>394604</v>
      </c>
      <c r="I55" s="66">
        <v>378653</v>
      </c>
    </row>
    <row r="56" spans="6:9" ht="12.75">
      <c r="F56" s="65" t="s">
        <v>178</v>
      </c>
      <c r="G56" s="66">
        <v>767399</v>
      </c>
      <c r="H56" s="66">
        <v>391009</v>
      </c>
      <c r="I56" s="66">
        <v>376390</v>
      </c>
    </row>
    <row r="57" spans="6:9" ht="12.75">
      <c r="F57" s="65" t="s">
        <v>179</v>
      </c>
      <c r="G57" s="66">
        <v>769639</v>
      </c>
      <c r="H57" s="66">
        <v>390405</v>
      </c>
      <c r="I57" s="66">
        <v>379234</v>
      </c>
    </row>
    <row r="58" spans="6:9" ht="12.75">
      <c r="F58" s="65" t="s">
        <v>180</v>
      </c>
      <c r="G58" s="66">
        <v>747805</v>
      </c>
      <c r="H58" s="66">
        <v>379067</v>
      </c>
      <c r="I58" s="66">
        <v>368738</v>
      </c>
    </row>
    <row r="59" spans="6:9" ht="12.75">
      <c r="F59" s="65" t="s">
        <v>181</v>
      </c>
      <c r="G59" s="66">
        <v>741852</v>
      </c>
      <c r="H59" s="66">
        <v>374223</v>
      </c>
      <c r="I59" s="66">
        <v>367629</v>
      </c>
    </row>
    <row r="60" spans="6:9" ht="12.75">
      <c r="F60" s="65" t="s">
        <v>182</v>
      </c>
      <c r="G60" s="66">
        <v>750303</v>
      </c>
      <c r="H60" s="66">
        <v>377617</v>
      </c>
      <c r="I60" s="66">
        <v>372686</v>
      </c>
    </row>
    <row r="61" spans="6:9" ht="12.75">
      <c r="F61" s="65" t="s">
        <v>183</v>
      </c>
      <c r="G61" s="66">
        <v>713660</v>
      </c>
      <c r="H61" s="66">
        <v>358956</v>
      </c>
      <c r="I61" s="66">
        <v>354704</v>
      </c>
    </row>
    <row r="62" spans="6:9" ht="12.75">
      <c r="F62" s="65" t="s">
        <v>184</v>
      </c>
      <c r="G62" s="66">
        <v>689673</v>
      </c>
      <c r="H62" s="66">
        <v>345535</v>
      </c>
      <c r="I62" s="66">
        <v>344138</v>
      </c>
    </row>
    <row r="63" spans="6:9" ht="12.75">
      <c r="F63" s="65" t="s">
        <v>185</v>
      </c>
      <c r="G63" s="66">
        <v>672383</v>
      </c>
      <c r="H63" s="66">
        <v>335665</v>
      </c>
      <c r="I63" s="66">
        <v>336718</v>
      </c>
    </row>
    <row r="64" spans="6:9" ht="12.75">
      <c r="F64" s="65" t="s">
        <v>186</v>
      </c>
      <c r="G64" s="66">
        <v>675303</v>
      </c>
      <c r="H64" s="66">
        <v>336739</v>
      </c>
      <c r="I64" s="66">
        <v>338564</v>
      </c>
    </row>
    <row r="65" spans="6:9" ht="12.75">
      <c r="F65" s="65" t="s">
        <v>187</v>
      </c>
      <c r="G65" s="66">
        <v>655831</v>
      </c>
      <c r="H65" s="66">
        <v>326298</v>
      </c>
      <c r="I65" s="66">
        <v>329533</v>
      </c>
    </row>
    <row r="66" spans="6:9" ht="12.75">
      <c r="F66" s="65" t="s">
        <v>188</v>
      </c>
      <c r="G66" s="66">
        <v>640459</v>
      </c>
      <c r="H66" s="66">
        <v>317876</v>
      </c>
      <c r="I66" s="66">
        <v>322583</v>
      </c>
    </row>
    <row r="67" spans="6:9" ht="12.75">
      <c r="F67" s="65" t="s">
        <v>189</v>
      </c>
      <c r="G67" s="66">
        <v>623725</v>
      </c>
      <c r="H67" s="66">
        <v>308572</v>
      </c>
      <c r="I67" s="66">
        <v>315153</v>
      </c>
    </row>
    <row r="68" spans="6:9" ht="12.75">
      <c r="F68" s="65" t="s">
        <v>190</v>
      </c>
      <c r="G68" s="66">
        <v>581107</v>
      </c>
      <c r="H68" s="66">
        <v>286909</v>
      </c>
      <c r="I68" s="66">
        <v>294198</v>
      </c>
    </row>
    <row r="69" spans="6:9" ht="12.75">
      <c r="F69" s="65" t="s">
        <v>191</v>
      </c>
      <c r="G69" s="66">
        <v>562983</v>
      </c>
      <c r="H69" s="66">
        <v>277433</v>
      </c>
      <c r="I69" s="66">
        <v>285550</v>
      </c>
    </row>
    <row r="70" spans="6:9" ht="12.75">
      <c r="F70" s="65" t="s">
        <v>192</v>
      </c>
      <c r="G70" s="66">
        <v>536062</v>
      </c>
      <c r="H70" s="66">
        <v>262573</v>
      </c>
      <c r="I70" s="66">
        <v>273489</v>
      </c>
    </row>
    <row r="71" spans="6:9" ht="12.75">
      <c r="F71" s="65" t="s">
        <v>193</v>
      </c>
      <c r="G71" s="66">
        <v>535482</v>
      </c>
      <c r="H71" s="66">
        <v>262974</v>
      </c>
      <c r="I71" s="66">
        <v>272508</v>
      </c>
    </row>
    <row r="72" spans="6:9" ht="12.75">
      <c r="F72" s="65" t="s">
        <v>194</v>
      </c>
      <c r="G72" s="66">
        <v>532125</v>
      </c>
      <c r="H72" s="66">
        <v>261365</v>
      </c>
      <c r="I72" s="66">
        <v>270760</v>
      </c>
    </row>
    <row r="73" spans="6:9" ht="12.75">
      <c r="F73" s="65" t="s">
        <v>195</v>
      </c>
      <c r="G73" s="66">
        <v>497163</v>
      </c>
      <c r="H73" s="66">
        <v>242677</v>
      </c>
      <c r="I73" s="66">
        <v>254486</v>
      </c>
    </row>
    <row r="74" spans="6:9" ht="12.75">
      <c r="F74" s="65" t="s">
        <v>196</v>
      </c>
      <c r="G74" s="66">
        <v>485595</v>
      </c>
      <c r="H74" s="66">
        <v>236319</v>
      </c>
      <c r="I74" s="66">
        <v>249276</v>
      </c>
    </row>
    <row r="75" spans="6:9" ht="12.75">
      <c r="F75" s="65" t="s">
        <v>197</v>
      </c>
      <c r="G75" s="66">
        <v>503670</v>
      </c>
      <c r="H75" s="66">
        <v>243140</v>
      </c>
      <c r="I75" s="66">
        <v>260530</v>
      </c>
    </row>
    <row r="76" spans="6:9" ht="12.75">
      <c r="F76" s="65" t="s">
        <v>198</v>
      </c>
      <c r="G76" s="66">
        <v>526128</v>
      </c>
      <c r="H76" s="66">
        <v>253730</v>
      </c>
      <c r="I76" s="66">
        <v>272398</v>
      </c>
    </row>
    <row r="77" spans="6:9" ht="12.75">
      <c r="F77" s="65" t="s">
        <v>199</v>
      </c>
      <c r="G77" s="66">
        <v>480732</v>
      </c>
      <c r="H77" s="66">
        <v>231098</v>
      </c>
      <c r="I77" s="66">
        <v>249634</v>
      </c>
    </row>
    <row r="78" spans="6:9" ht="12.75">
      <c r="F78" s="65" t="s">
        <v>200</v>
      </c>
      <c r="G78" s="66">
        <v>458781</v>
      </c>
      <c r="H78" s="66">
        <v>218918</v>
      </c>
      <c r="I78" s="66">
        <v>239863</v>
      </c>
    </row>
    <row r="79" spans="6:9" ht="12.75">
      <c r="F79" s="65" t="s">
        <v>201</v>
      </c>
      <c r="G79" s="66">
        <v>477759</v>
      </c>
      <c r="H79" s="66">
        <v>227332</v>
      </c>
      <c r="I79" s="66">
        <v>250427</v>
      </c>
    </row>
    <row r="80" spans="6:9" ht="12.75">
      <c r="F80" s="65" t="s">
        <v>202</v>
      </c>
      <c r="G80" s="66">
        <v>453972</v>
      </c>
      <c r="H80" s="66">
        <v>215241</v>
      </c>
      <c r="I80" s="66">
        <v>238731</v>
      </c>
    </row>
    <row r="81" spans="6:9" ht="12.75">
      <c r="F81" s="65" t="s">
        <v>203</v>
      </c>
      <c r="G81" s="66">
        <v>445031</v>
      </c>
      <c r="H81" s="66">
        <v>210416</v>
      </c>
      <c r="I81" s="66">
        <v>234615</v>
      </c>
    </row>
    <row r="82" spans="6:9" ht="12.75">
      <c r="F82" s="65" t="s">
        <v>204</v>
      </c>
      <c r="G82" s="66">
        <v>383117</v>
      </c>
      <c r="H82" s="66">
        <v>180789</v>
      </c>
      <c r="I82" s="66">
        <v>202328</v>
      </c>
    </row>
    <row r="83" spans="6:9" ht="12.75">
      <c r="F83" s="65" t="s">
        <v>205</v>
      </c>
      <c r="G83" s="66">
        <v>351302</v>
      </c>
      <c r="H83" s="66">
        <v>164901</v>
      </c>
      <c r="I83" s="66">
        <v>186401</v>
      </c>
    </row>
    <row r="84" spans="6:9" ht="12.75">
      <c r="F84" s="65" t="s">
        <v>206</v>
      </c>
      <c r="G84" s="66">
        <v>427353</v>
      </c>
      <c r="H84" s="66">
        <v>198304</v>
      </c>
      <c r="I84" s="66">
        <v>229049</v>
      </c>
    </row>
    <row r="85" spans="6:9" ht="12.75">
      <c r="F85" s="65" t="s">
        <v>207</v>
      </c>
      <c r="G85" s="66">
        <v>284179</v>
      </c>
      <c r="H85" s="66">
        <v>129235</v>
      </c>
      <c r="I85" s="66">
        <v>154944</v>
      </c>
    </row>
    <row r="86" spans="6:9" ht="12.75">
      <c r="F86" s="65" t="s">
        <v>208</v>
      </c>
      <c r="G86" s="66">
        <v>318880</v>
      </c>
      <c r="H86" s="66">
        <v>144650</v>
      </c>
      <c r="I86" s="66">
        <v>174230</v>
      </c>
    </row>
    <row r="87" spans="6:9" ht="12.75">
      <c r="F87" s="65" t="s">
        <v>209</v>
      </c>
      <c r="G87" s="66">
        <v>352037</v>
      </c>
      <c r="H87" s="66">
        <v>158097</v>
      </c>
      <c r="I87" s="66">
        <v>193940</v>
      </c>
    </row>
    <row r="88" spans="6:9" ht="12.75">
      <c r="F88" s="65" t="s">
        <v>210</v>
      </c>
      <c r="G88" s="66">
        <v>379034</v>
      </c>
      <c r="H88" s="66">
        <v>166480</v>
      </c>
      <c r="I88" s="66">
        <v>212554</v>
      </c>
    </row>
    <row r="89" spans="6:9" ht="12.75">
      <c r="F89" s="65" t="s">
        <v>211</v>
      </c>
      <c r="G89" s="66">
        <v>361576</v>
      </c>
      <c r="H89" s="66">
        <v>158669</v>
      </c>
      <c r="I89" s="66">
        <v>202907</v>
      </c>
    </row>
    <row r="90" spans="6:9" ht="12.75">
      <c r="F90" s="65" t="s">
        <v>212</v>
      </c>
      <c r="G90" s="66">
        <v>351132</v>
      </c>
      <c r="H90" s="66">
        <v>151752</v>
      </c>
      <c r="I90" s="66">
        <v>199380</v>
      </c>
    </row>
    <row r="91" spans="6:9" ht="12.75">
      <c r="F91" s="65" t="s">
        <v>213</v>
      </c>
      <c r="G91" s="66">
        <v>350260</v>
      </c>
      <c r="H91" s="66">
        <v>148968</v>
      </c>
      <c r="I91" s="66">
        <v>201292</v>
      </c>
    </row>
    <row r="92" spans="6:9" ht="12.75">
      <c r="F92" s="65" t="s">
        <v>214</v>
      </c>
      <c r="G92" s="66">
        <v>336123</v>
      </c>
      <c r="H92" s="66">
        <v>140865</v>
      </c>
      <c r="I92" s="66">
        <v>195258</v>
      </c>
    </row>
    <row r="93" spans="6:9" ht="12.75">
      <c r="F93" s="65" t="s">
        <v>215</v>
      </c>
      <c r="G93" s="66">
        <v>308062</v>
      </c>
      <c r="H93" s="66">
        <v>127439</v>
      </c>
      <c r="I93" s="66">
        <v>180623</v>
      </c>
    </row>
    <row r="94" spans="6:9" ht="12.75">
      <c r="F94" s="65" t="s">
        <v>216</v>
      </c>
      <c r="G94" s="66">
        <v>296960</v>
      </c>
      <c r="H94" s="66">
        <v>118836</v>
      </c>
      <c r="I94" s="66">
        <v>178124</v>
      </c>
    </row>
    <row r="95" spans="6:9" ht="12.75">
      <c r="F95" s="65" t="s">
        <v>217</v>
      </c>
      <c r="G95" s="66">
        <v>266404</v>
      </c>
      <c r="H95" s="66">
        <v>104785</v>
      </c>
      <c r="I95" s="66">
        <v>161619</v>
      </c>
    </row>
    <row r="96" spans="6:9" ht="12.75">
      <c r="F96" s="65" t="s">
        <v>218</v>
      </c>
      <c r="G96" s="66">
        <v>248711</v>
      </c>
      <c r="H96" s="66">
        <v>94967</v>
      </c>
      <c r="I96" s="66">
        <v>153744</v>
      </c>
    </row>
    <row r="97" spans="6:9" ht="12.75">
      <c r="F97" s="65" t="s">
        <v>219</v>
      </c>
      <c r="G97" s="66">
        <v>217438</v>
      </c>
      <c r="H97" s="66">
        <v>81263</v>
      </c>
      <c r="I97" s="66">
        <v>136175</v>
      </c>
    </row>
    <row r="98" spans="6:9" ht="12.75">
      <c r="F98" s="65" t="s">
        <v>220</v>
      </c>
      <c r="G98" s="66">
        <v>201309</v>
      </c>
      <c r="H98" s="66">
        <v>72844</v>
      </c>
      <c r="I98" s="66">
        <v>128465</v>
      </c>
    </row>
    <row r="99" spans="6:9" ht="12.75">
      <c r="F99" s="65" t="s">
        <v>221</v>
      </c>
      <c r="G99" s="66">
        <v>175244</v>
      </c>
      <c r="H99" s="66">
        <v>61450</v>
      </c>
      <c r="I99" s="66">
        <v>113794</v>
      </c>
    </row>
    <row r="100" spans="6:9" ht="12.75">
      <c r="F100" s="65" t="s">
        <v>222</v>
      </c>
      <c r="G100" s="66">
        <v>155162</v>
      </c>
      <c r="H100" s="66">
        <v>52518</v>
      </c>
      <c r="I100" s="66">
        <v>102644</v>
      </c>
    </row>
    <row r="101" spans="6:9" ht="12.75">
      <c r="F101" s="65" t="s">
        <v>223</v>
      </c>
      <c r="G101" s="66">
        <v>134066</v>
      </c>
      <c r="H101" s="66">
        <v>44627</v>
      </c>
      <c r="I101" s="66">
        <v>89439</v>
      </c>
    </row>
    <row r="102" spans="6:9" ht="12.75">
      <c r="F102" s="65" t="s">
        <v>224</v>
      </c>
      <c r="G102" s="66">
        <v>115306</v>
      </c>
      <c r="H102" s="66">
        <v>36095</v>
      </c>
      <c r="I102" s="66">
        <v>79211</v>
      </c>
    </row>
    <row r="103" spans="6:9" ht="12.75">
      <c r="F103" s="65" t="s">
        <v>225</v>
      </c>
      <c r="G103" s="66">
        <v>91741</v>
      </c>
      <c r="H103" s="66">
        <v>28678</v>
      </c>
      <c r="I103" s="66">
        <v>63063</v>
      </c>
    </row>
    <row r="104" spans="6:9" ht="12.75">
      <c r="F104" s="65" t="s">
        <v>226</v>
      </c>
      <c r="G104" s="66">
        <v>72631</v>
      </c>
      <c r="H104" s="66">
        <v>20583</v>
      </c>
      <c r="I104" s="66">
        <v>52048</v>
      </c>
    </row>
    <row r="105" spans="6:9" ht="12.75">
      <c r="F105" s="65" t="s">
        <v>227</v>
      </c>
      <c r="G105" s="66">
        <v>52038</v>
      </c>
      <c r="H105" s="66">
        <v>14155</v>
      </c>
      <c r="I105" s="66">
        <v>37883</v>
      </c>
    </row>
    <row r="106" spans="6:9" ht="12.75">
      <c r="F106" s="65" t="s">
        <v>228</v>
      </c>
      <c r="G106" s="66">
        <v>41911</v>
      </c>
      <c r="H106" s="66">
        <v>10716</v>
      </c>
      <c r="I106" s="66">
        <v>31195</v>
      </c>
    </row>
    <row r="107" spans="6:9" ht="12.75">
      <c r="F107" s="65" t="s">
        <v>229</v>
      </c>
      <c r="G107" s="66">
        <v>31484</v>
      </c>
      <c r="H107" s="66">
        <v>7779</v>
      </c>
      <c r="I107" s="66">
        <v>23705</v>
      </c>
    </row>
    <row r="108" spans="6:9" ht="12.75">
      <c r="F108" s="65" t="s">
        <v>230</v>
      </c>
      <c r="G108" s="66">
        <v>23882</v>
      </c>
      <c r="H108" s="66">
        <v>5914</v>
      </c>
      <c r="I108" s="66">
        <v>17968</v>
      </c>
    </row>
    <row r="109" spans="6:9" ht="12.75">
      <c r="F109" s="65" t="s">
        <v>231</v>
      </c>
      <c r="G109" s="66">
        <v>18080</v>
      </c>
      <c r="H109" s="66">
        <v>4193</v>
      </c>
      <c r="I109" s="66">
        <v>13887</v>
      </c>
    </row>
    <row r="110" spans="6:9" ht="12.75">
      <c r="F110" s="65" t="s">
        <v>232</v>
      </c>
      <c r="G110" s="66">
        <v>13658</v>
      </c>
      <c r="H110" s="66">
        <v>3103</v>
      </c>
      <c r="I110" s="66">
        <v>10555</v>
      </c>
    </row>
    <row r="111" spans="6:9" ht="12.75">
      <c r="F111" s="65" t="s">
        <v>233</v>
      </c>
      <c r="G111" s="66">
        <v>9609</v>
      </c>
      <c r="H111" s="66">
        <v>2159</v>
      </c>
      <c r="I111" s="66">
        <v>7450</v>
      </c>
    </row>
    <row r="112" spans="6:9" ht="12.75">
      <c r="F112" s="65" t="s">
        <v>234</v>
      </c>
      <c r="G112" s="66">
        <v>6808</v>
      </c>
      <c r="H112" s="66">
        <v>1553</v>
      </c>
      <c r="I112" s="66">
        <v>5255</v>
      </c>
    </row>
    <row r="113" spans="6:9" ht="12.75">
      <c r="F113" s="65" t="s">
        <v>132</v>
      </c>
      <c r="G113" s="66">
        <v>11156</v>
      </c>
      <c r="H113" s="66">
        <v>2286</v>
      </c>
      <c r="I113" s="66">
        <v>8870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H49" sqref="H49"/>
    </sheetView>
  </sheetViews>
  <sheetFormatPr defaultColWidth="11.421875" defaultRowHeight="12.75"/>
  <cols>
    <col min="1" max="1" width="15.421875" style="75" customWidth="1"/>
    <col min="2" max="5" width="9.140625" style="75" bestFit="1" customWidth="1"/>
    <col min="6" max="6" width="10.140625" style="75" bestFit="1" customWidth="1"/>
    <col min="7" max="10" width="9.140625" style="75" bestFit="1" customWidth="1"/>
    <col min="11" max="11" width="10.140625" style="75" bestFit="1" customWidth="1"/>
    <col min="12" max="15" width="9.140625" style="75" bestFit="1" customWidth="1"/>
    <col min="16" max="16" width="10.140625" style="75" bestFit="1" customWidth="1"/>
    <col min="17" max="16384" width="11.421875" style="75" customWidth="1"/>
  </cols>
  <sheetData>
    <row r="1" ht="12">
      <c r="A1" s="83" t="s">
        <v>101</v>
      </c>
    </row>
    <row r="2" spans="2:15" ht="12">
      <c r="B2" s="89" t="s">
        <v>28</v>
      </c>
      <c r="C2" s="89"/>
      <c r="D2" s="89"/>
      <c r="E2" s="89"/>
      <c r="F2" s="76"/>
      <c r="G2" s="89" t="s">
        <v>100</v>
      </c>
      <c r="H2" s="89"/>
      <c r="I2" s="89"/>
      <c r="J2" s="89"/>
      <c r="K2" s="76"/>
      <c r="L2" s="89" t="s">
        <v>30</v>
      </c>
      <c r="M2" s="89"/>
      <c r="N2" s="89"/>
      <c r="O2" s="89"/>
    </row>
    <row r="3" spans="2:16" ht="12">
      <c r="B3" s="76" t="s">
        <v>96</v>
      </c>
      <c r="C3" s="76" t="s">
        <v>97</v>
      </c>
      <c r="D3" s="76" t="s">
        <v>98</v>
      </c>
      <c r="E3" s="76" t="s">
        <v>99</v>
      </c>
      <c r="F3" s="77" t="s">
        <v>116</v>
      </c>
      <c r="G3" s="76" t="s">
        <v>96</v>
      </c>
      <c r="H3" s="76" t="s">
        <v>97</v>
      </c>
      <c r="I3" s="76" t="s">
        <v>98</v>
      </c>
      <c r="J3" s="76" t="s">
        <v>99</v>
      </c>
      <c r="K3" s="77" t="s">
        <v>116</v>
      </c>
      <c r="L3" s="76" t="s">
        <v>96</v>
      </c>
      <c r="M3" s="76" t="s">
        <v>97</v>
      </c>
      <c r="N3" s="76" t="s">
        <v>98</v>
      </c>
      <c r="O3" s="76" t="s">
        <v>99</v>
      </c>
      <c r="P3" s="77" t="s">
        <v>116</v>
      </c>
    </row>
    <row r="4" spans="1:16" ht="12">
      <c r="A4" s="76" t="s">
        <v>36</v>
      </c>
      <c r="B4" s="78">
        <v>45793</v>
      </c>
      <c r="C4" s="78">
        <v>45881.9</v>
      </c>
      <c r="D4" s="78">
        <v>45922.4</v>
      </c>
      <c r="E4" s="78">
        <v>45940.1</v>
      </c>
      <c r="F4" s="79">
        <f>((B4+C4+D4+E4)/4)*1000</f>
        <v>45884350</v>
      </c>
      <c r="G4" s="78">
        <v>22494.5</v>
      </c>
      <c r="H4" s="78">
        <v>22551.3</v>
      </c>
      <c r="I4" s="78">
        <v>22585.3</v>
      </c>
      <c r="J4" s="78">
        <v>22603.8</v>
      </c>
      <c r="K4" s="79">
        <f>((G4+H4+I4+J4)/4)*1000</f>
        <v>22558725.000000004</v>
      </c>
      <c r="L4" s="78">
        <v>23298.5</v>
      </c>
      <c r="M4" s="78">
        <v>23330.7</v>
      </c>
      <c r="N4" s="78">
        <v>23337.1</v>
      </c>
      <c r="O4" s="78">
        <v>23336.3</v>
      </c>
      <c r="P4" s="79">
        <f>((L4+M4+N4+O4)/4)*1000</f>
        <v>23325649.999999996</v>
      </c>
    </row>
    <row r="5" spans="1:16" ht="12">
      <c r="A5" s="76" t="s">
        <v>102</v>
      </c>
      <c r="B5" s="78">
        <v>2445.3</v>
      </c>
      <c r="C5" s="78">
        <v>2458.2</v>
      </c>
      <c r="D5" s="78">
        <v>2468.2</v>
      </c>
      <c r="E5" s="78">
        <v>2476.7</v>
      </c>
      <c r="F5" s="79">
        <f aca="true" t="shared" si="0" ref="F5:F19">((B5+C5+D5+E5)/4)*1000</f>
        <v>2462100</v>
      </c>
      <c r="G5" s="78">
        <v>1260.2</v>
      </c>
      <c r="H5" s="78">
        <v>1266.9</v>
      </c>
      <c r="I5" s="78">
        <v>1271.9</v>
      </c>
      <c r="J5" s="78">
        <v>1276.1</v>
      </c>
      <c r="K5" s="79">
        <f aca="true" t="shared" si="1" ref="K5:K19">((G5+H5+I5+J5)/4)*1000</f>
        <v>1268775</v>
      </c>
      <c r="L5" s="78">
        <v>1185</v>
      </c>
      <c r="M5" s="78">
        <v>1191.3</v>
      </c>
      <c r="N5" s="78">
        <v>1196.3</v>
      </c>
      <c r="O5" s="78">
        <v>1200.7</v>
      </c>
      <c r="P5" s="79">
        <f aca="true" t="shared" si="2" ref="P5:P19">((L5+M5+N5+O5)/4)*1000</f>
        <v>1193325</v>
      </c>
    </row>
    <row r="6" spans="1:16" ht="12">
      <c r="A6" s="76" t="s">
        <v>103</v>
      </c>
      <c r="B6" s="78">
        <v>2387.5</v>
      </c>
      <c r="C6" s="78">
        <v>2381.2</v>
      </c>
      <c r="D6" s="78">
        <v>2372.6</v>
      </c>
      <c r="E6" s="78">
        <v>2363.5</v>
      </c>
      <c r="F6" s="79">
        <f t="shared" si="0"/>
        <v>2376200</v>
      </c>
      <c r="G6" s="78">
        <v>1228</v>
      </c>
      <c r="H6" s="78">
        <v>1224.9</v>
      </c>
      <c r="I6" s="78">
        <v>1220.7</v>
      </c>
      <c r="J6" s="78">
        <v>1216</v>
      </c>
      <c r="K6" s="79">
        <f t="shared" si="1"/>
        <v>1222400</v>
      </c>
      <c r="L6" s="78">
        <v>1159.5</v>
      </c>
      <c r="M6" s="78">
        <v>1156.3</v>
      </c>
      <c r="N6" s="78">
        <v>1151.9</v>
      </c>
      <c r="O6" s="78">
        <v>1147.5</v>
      </c>
      <c r="P6" s="79">
        <f t="shared" si="2"/>
        <v>1153800.0000000002</v>
      </c>
    </row>
    <row r="7" spans="1:16" ht="12">
      <c r="A7" s="76" t="s">
        <v>104</v>
      </c>
      <c r="B7" s="78">
        <v>2627.2</v>
      </c>
      <c r="C7" s="78">
        <v>2622.2</v>
      </c>
      <c r="D7" s="78">
        <v>2614.3</v>
      </c>
      <c r="E7" s="78">
        <v>2606.2</v>
      </c>
      <c r="F7" s="79">
        <f t="shared" si="0"/>
        <v>2617475</v>
      </c>
      <c r="G7" s="78">
        <v>1350</v>
      </c>
      <c r="H7" s="78">
        <v>1347</v>
      </c>
      <c r="I7" s="78">
        <v>1342.8</v>
      </c>
      <c r="J7" s="78">
        <v>1338.3</v>
      </c>
      <c r="K7" s="79">
        <f t="shared" si="1"/>
        <v>1344525</v>
      </c>
      <c r="L7" s="78">
        <v>1277.2</v>
      </c>
      <c r="M7" s="78">
        <v>1275.2</v>
      </c>
      <c r="N7" s="78">
        <v>1271.4</v>
      </c>
      <c r="O7" s="78">
        <v>1267.9</v>
      </c>
      <c r="P7" s="79">
        <f t="shared" si="2"/>
        <v>1272925.0000000002</v>
      </c>
    </row>
    <row r="8" spans="1:16" ht="12">
      <c r="A8" s="76" t="s">
        <v>94</v>
      </c>
      <c r="B8" s="78">
        <v>1728.5</v>
      </c>
      <c r="C8" s="78">
        <v>1736.5</v>
      </c>
      <c r="D8" s="78">
        <v>1745.2</v>
      </c>
      <c r="E8" s="78">
        <v>1751</v>
      </c>
      <c r="F8" s="79">
        <f t="shared" si="0"/>
        <v>1740300</v>
      </c>
      <c r="G8" s="75">
        <v>885.7</v>
      </c>
      <c r="H8" s="75">
        <v>890.1</v>
      </c>
      <c r="I8" s="75">
        <v>894</v>
      </c>
      <c r="J8" s="75">
        <v>897.7</v>
      </c>
      <c r="K8" s="80">
        <f t="shared" si="1"/>
        <v>891875</v>
      </c>
      <c r="L8" s="75">
        <v>842.7</v>
      </c>
      <c r="M8" s="75">
        <v>846.5</v>
      </c>
      <c r="N8" s="75">
        <v>851.2</v>
      </c>
      <c r="O8" s="75">
        <v>853.3</v>
      </c>
      <c r="P8" s="80">
        <f t="shared" si="2"/>
        <v>848425</v>
      </c>
    </row>
    <row r="9" spans="1:16" ht="12">
      <c r="A9" s="76" t="s">
        <v>95</v>
      </c>
      <c r="B9" s="78">
        <v>2384.2</v>
      </c>
      <c r="C9" s="78">
        <v>2405</v>
      </c>
      <c r="D9" s="78">
        <v>2426.6</v>
      </c>
      <c r="E9" s="78">
        <v>2447.2</v>
      </c>
      <c r="F9" s="79">
        <f t="shared" si="0"/>
        <v>2415750</v>
      </c>
      <c r="G9" s="78">
        <v>1208.5</v>
      </c>
      <c r="H9" s="78">
        <v>1219.6</v>
      </c>
      <c r="I9" s="78">
        <v>1231.6</v>
      </c>
      <c r="J9" s="78">
        <v>1241.6</v>
      </c>
      <c r="K9" s="80">
        <f t="shared" si="1"/>
        <v>1225324.9999999998</v>
      </c>
      <c r="L9" s="78">
        <v>1175.7</v>
      </c>
      <c r="M9" s="78">
        <v>1185.4</v>
      </c>
      <c r="N9" s="78">
        <v>1195</v>
      </c>
      <c r="O9" s="78">
        <v>1205.6</v>
      </c>
      <c r="P9" s="80">
        <f t="shared" si="2"/>
        <v>1190425.0000000002</v>
      </c>
    </row>
    <row r="10" spans="1:16" ht="12">
      <c r="A10" s="76" t="s">
        <v>105</v>
      </c>
      <c r="B10" s="78">
        <v>2869.5</v>
      </c>
      <c r="C10" s="78">
        <v>2919.2</v>
      </c>
      <c r="D10" s="78">
        <v>2966.8</v>
      </c>
      <c r="E10" s="78">
        <v>3009.6</v>
      </c>
      <c r="F10" s="79">
        <f t="shared" si="0"/>
        <v>2941275</v>
      </c>
      <c r="G10" s="78">
        <v>1439.7</v>
      </c>
      <c r="H10" s="78">
        <v>1466.5</v>
      </c>
      <c r="I10" s="78">
        <v>1493.5</v>
      </c>
      <c r="J10" s="78">
        <v>1518</v>
      </c>
      <c r="K10" s="80">
        <f t="shared" si="1"/>
        <v>1479425</v>
      </c>
      <c r="L10" s="78">
        <v>1429.8</v>
      </c>
      <c r="M10" s="78">
        <v>1452.7</v>
      </c>
      <c r="N10" s="78">
        <v>1473.3</v>
      </c>
      <c r="O10" s="78">
        <v>1491.6</v>
      </c>
      <c r="P10" s="80">
        <f t="shared" si="2"/>
        <v>1461850</v>
      </c>
    </row>
    <row r="11" spans="1:16" ht="12">
      <c r="A11" s="76" t="s">
        <v>106</v>
      </c>
      <c r="B11" s="78">
        <v>3639.6</v>
      </c>
      <c r="C11" s="78">
        <v>3694.2</v>
      </c>
      <c r="D11" s="78">
        <v>3741.6</v>
      </c>
      <c r="E11" s="78">
        <v>3784.5</v>
      </c>
      <c r="F11" s="79">
        <f t="shared" si="0"/>
        <v>3714975</v>
      </c>
      <c r="G11" s="78">
        <v>1844.2</v>
      </c>
      <c r="H11" s="78">
        <v>1877.4</v>
      </c>
      <c r="I11" s="78">
        <v>1905.6</v>
      </c>
      <c r="J11" s="78">
        <v>1930</v>
      </c>
      <c r="K11" s="80">
        <f t="shared" si="1"/>
        <v>1889300.0000000002</v>
      </c>
      <c r="L11" s="78">
        <v>1795.4</v>
      </c>
      <c r="M11" s="78">
        <v>1816.8</v>
      </c>
      <c r="N11" s="78">
        <v>1836</v>
      </c>
      <c r="O11" s="78">
        <v>1854.5</v>
      </c>
      <c r="P11" s="80">
        <f t="shared" si="2"/>
        <v>1825675</v>
      </c>
    </row>
    <row r="12" spans="1:16" ht="12">
      <c r="A12" s="76" t="s">
        <v>107</v>
      </c>
      <c r="B12" s="78">
        <v>3972.6</v>
      </c>
      <c r="C12" s="78">
        <v>3984.8</v>
      </c>
      <c r="D12" s="78">
        <v>3990.2</v>
      </c>
      <c r="E12" s="78">
        <v>3993.4</v>
      </c>
      <c r="F12" s="79">
        <f t="shared" si="0"/>
        <v>3985249.9999999995</v>
      </c>
      <c r="G12" s="78">
        <v>2030.5</v>
      </c>
      <c r="H12" s="78">
        <v>2039.3</v>
      </c>
      <c r="I12" s="78">
        <v>2045</v>
      </c>
      <c r="J12" s="78">
        <v>2047.9</v>
      </c>
      <c r="K12" s="80">
        <f t="shared" si="1"/>
        <v>2040675.0000000002</v>
      </c>
      <c r="L12" s="78">
        <v>1942.1</v>
      </c>
      <c r="M12" s="78">
        <v>1945.5</v>
      </c>
      <c r="N12" s="78">
        <v>1945.2</v>
      </c>
      <c r="O12" s="78">
        <v>1945.5</v>
      </c>
      <c r="P12" s="80">
        <f t="shared" si="2"/>
        <v>1944575</v>
      </c>
    </row>
    <row r="13" spans="1:16" ht="12">
      <c r="A13" s="76" t="s">
        <v>108</v>
      </c>
      <c r="B13" s="78">
        <v>3767.8</v>
      </c>
      <c r="C13" s="78">
        <v>3772.4</v>
      </c>
      <c r="D13" s="78">
        <v>3770.1</v>
      </c>
      <c r="E13" s="78">
        <v>3764.9</v>
      </c>
      <c r="F13" s="79">
        <f t="shared" si="0"/>
        <v>3768800</v>
      </c>
      <c r="G13" s="78">
        <v>1913.2</v>
      </c>
      <c r="H13" s="78">
        <v>1916.8</v>
      </c>
      <c r="I13" s="78">
        <v>1916</v>
      </c>
      <c r="J13" s="78">
        <v>1914.1</v>
      </c>
      <c r="K13" s="80">
        <f t="shared" si="1"/>
        <v>1915025</v>
      </c>
      <c r="L13" s="78">
        <v>1854.6</v>
      </c>
      <c r="M13" s="78">
        <v>1855.7</v>
      </c>
      <c r="N13" s="78">
        <v>1854.1</v>
      </c>
      <c r="O13" s="78">
        <v>1850.9</v>
      </c>
      <c r="P13" s="80">
        <f t="shared" si="2"/>
        <v>1853824.9999999998</v>
      </c>
    </row>
    <row r="14" spans="1:16" ht="12">
      <c r="A14" s="76" t="s">
        <v>109</v>
      </c>
      <c r="B14" s="78">
        <v>3553.9</v>
      </c>
      <c r="C14" s="78">
        <v>3550.7</v>
      </c>
      <c r="D14" s="78">
        <v>3543.6</v>
      </c>
      <c r="E14" s="78">
        <v>3534.9</v>
      </c>
      <c r="F14" s="79">
        <f t="shared" si="0"/>
        <v>3545775</v>
      </c>
      <c r="G14" s="78">
        <v>1778.4</v>
      </c>
      <c r="H14" s="78">
        <v>1777.2</v>
      </c>
      <c r="I14" s="78">
        <v>1774.4</v>
      </c>
      <c r="J14" s="78">
        <v>1770.2</v>
      </c>
      <c r="K14" s="80">
        <f t="shared" si="1"/>
        <v>1775050</v>
      </c>
      <c r="L14" s="78">
        <v>1775.5</v>
      </c>
      <c r="M14" s="78">
        <v>1773.5</v>
      </c>
      <c r="N14" s="78">
        <v>1769.2</v>
      </c>
      <c r="O14" s="78">
        <v>1764.7</v>
      </c>
      <c r="P14" s="80">
        <f t="shared" si="2"/>
        <v>1770725</v>
      </c>
    </row>
    <row r="15" spans="1:16" ht="12">
      <c r="A15" s="76" t="s">
        <v>110</v>
      </c>
      <c r="B15" s="78">
        <v>3216.1</v>
      </c>
      <c r="C15" s="78">
        <v>3203.7</v>
      </c>
      <c r="D15" s="78">
        <v>3187.8</v>
      </c>
      <c r="E15" s="78">
        <v>3172.6</v>
      </c>
      <c r="F15" s="79">
        <f t="shared" si="0"/>
        <v>3195049.9999999995</v>
      </c>
      <c r="G15" s="78">
        <v>1590.1</v>
      </c>
      <c r="H15" s="78">
        <v>1583.9</v>
      </c>
      <c r="I15" s="78">
        <v>1575.4</v>
      </c>
      <c r="J15" s="78">
        <v>1567.9</v>
      </c>
      <c r="K15" s="80">
        <f t="shared" si="1"/>
        <v>1579324.9999999998</v>
      </c>
      <c r="L15" s="78">
        <v>1626</v>
      </c>
      <c r="M15" s="78">
        <v>1619.8</v>
      </c>
      <c r="N15" s="78">
        <v>1612.4</v>
      </c>
      <c r="O15" s="78">
        <v>1604.6</v>
      </c>
      <c r="P15" s="80">
        <f t="shared" si="2"/>
        <v>1615700.0000000002</v>
      </c>
    </row>
    <row r="16" spans="1:16" ht="12">
      <c r="A16" s="76" t="s">
        <v>111</v>
      </c>
      <c r="B16" s="78">
        <v>2755.4</v>
      </c>
      <c r="C16" s="78">
        <v>2739.2</v>
      </c>
      <c r="D16" s="78">
        <v>2720.3</v>
      </c>
      <c r="E16" s="78">
        <v>2701.8</v>
      </c>
      <c r="F16" s="79">
        <f t="shared" si="0"/>
        <v>2729175</v>
      </c>
      <c r="G16" s="78">
        <v>1345.1</v>
      </c>
      <c r="H16" s="78">
        <v>1336.9</v>
      </c>
      <c r="I16" s="78">
        <v>1328.3</v>
      </c>
      <c r="J16" s="78">
        <v>1319.7</v>
      </c>
      <c r="K16" s="80">
        <f t="shared" si="1"/>
        <v>1332500</v>
      </c>
      <c r="L16" s="78">
        <v>1410.3</v>
      </c>
      <c r="M16" s="78">
        <v>1402.2</v>
      </c>
      <c r="N16" s="78">
        <v>1392</v>
      </c>
      <c r="O16" s="78">
        <v>1382.1</v>
      </c>
      <c r="P16" s="80">
        <f t="shared" si="2"/>
        <v>1396650</v>
      </c>
    </row>
    <row r="17" spans="1:16" ht="12">
      <c r="A17" s="76" t="s">
        <v>112</v>
      </c>
      <c r="B17" s="78">
        <v>2452.8</v>
      </c>
      <c r="C17" s="78">
        <v>2451.4</v>
      </c>
      <c r="D17" s="78">
        <v>2449.1</v>
      </c>
      <c r="E17" s="78">
        <v>2446.3</v>
      </c>
      <c r="F17" s="79">
        <f t="shared" si="0"/>
        <v>2449900.0000000005</v>
      </c>
      <c r="G17" s="78">
        <v>1181.5</v>
      </c>
      <c r="H17" s="78">
        <v>1180.9</v>
      </c>
      <c r="I17" s="78">
        <v>1179.2</v>
      </c>
      <c r="J17" s="78">
        <v>1177.4</v>
      </c>
      <c r="K17" s="80">
        <f t="shared" si="1"/>
        <v>1179750</v>
      </c>
      <c r="L17" s="78">
        <v>1271.4</v>
      </c>
      <c r="M17" s="78">
        <v>1270.5</v>
      </c>
      <c r="N17" s="78">
        <v>1269.9</v>
      </c>
      <c r="O17" s="78">
        <v>1268.8</v>
      </c>
      <c r="P17" s="80">
        <f t="shared" si="2"/>
        <v>1270150</v>
      </c>
    </row>
    <row r="18" spans="1:16" ht="12">
      <c r="A18" s="76" t="s">
        <v>113</v>
      </c>
      <c r="B18" s="78">
        <v>2285.1</v>
      </c>
      <c r="C18" s="78">
        <v>2250.6</v>
      </c>
      <c r="D18" s="78">
        <v>2242.2</v>
      </c>
      <c r="E18" s="78">
        <v>2214.3</v>
      </c>
      <c r="F18" s="79">
        <f t="shared" si="0"/>
        <v>2248050</v>
      </c>
      <c r="G18" s="78">
        <v>1061.6</v>
      </c>
      <c r="H18" s="78">
        <v>1059</v>
      </c>
      <c r="I18" s="78">
        <v>1050</v>
      </c>
      <c r="J18" s="78">
        <v>1030.6</v>
      </c>
      <c r="K18" s="79">
        <f t="shared" si="1"/>
        <v>1050300</v>
      </c>
      <c r="L18" s="78">
        <v>1223.5</v>
      </c>
      <c r="M18" s="78">
        <v>1191.6</v>
      </c>
      <c r="N18" s="78">
        <v>1192.2</v>
      </c>
      <c r="O18" s="78">
        <v>1183.7</v>
      </c>
      <c r="P18" s="79">
        <f t="shared" si="2"/>
        <v>1197750</v>
      </c>
    </row>
    <row r="19" spans="1:16" ht="12">
      <c r="A19" s="76" t="s">
        <v>114</v>
      </c>
      <c r="B19" s="78">
        <v>5707.5</v>
      </c>
      <c r="C19" s="78">
        <v>5712.5</v>
      </c>
      <c r="D19" s="78">
        <v>5683.9</v>
      </c>
      <c r="E19" s="78">
        <v>5673.3</v>
      </c>
      <c r="F19" s="79">
        <f t="shared" si="0"/>
        <v>5694300</v>
      </c>
      <c r="G19" s="78">
        <v>2377.7</v>
      </c>
      <c r="H19" s="78">
        <v>2364.9</v>
      </c>
      <c r="I19" s="78">
        <v>2356.7</v>
      </c>
      <c r="J19" s="78">
        <v>2358.3</v>
      </c>
      <c r="K19" s="79">
        <f t="shared" si="1"/>
        <v>2364400</v>
      </c>
      <c r="L19" s="78">
        <v>3329.8</v>
      </c>
      <c r="M19" s="78">
        <v>3347.7</v>
      </c>
      <c r="N19" s="78">
        <v>3327.1</v>
      </c>
      <c r="O19" s="78">
        <v>3315</v>
      </c>
      <c r="P19" s="79">
        <f t="shared" si="2"/>
        <v>3329900</v>
      </c>
    </row>
    <row r="20" ht="12">
      <c r="F20" s="79"/>
    </row>
    <row r="22" ht="12">
      <c r="A22" s="83" t="s">
        <v>115</v>
      </c>
    </row>
    <row r="23" spans="2:15" ht="12">
      <c r="B23" s="89" t="s">
        <v>28</v>
      </c>
      <c r="C23" s="89"/>
      <c r="D23" s="89"/>
      <c r="E23" s="89"/>
      <c r="F23" s="76"/>
      <c r="G23" s="89" t="s">
        <v>100</v>
      </c>
      <c r="H23" s="89"/>
      <c r="I23" s="89"/>
      <c r="J23" s="89"/>
      <c r="K23" s="76"/>
      <c r="L23" s="89" t="s">
        <v>30</v>
      </c>
      <c r="M23" s="89"/>
      <c r="N23" s="89"/>
      <c r="O23" s="89"/>
    </row>
    <row r="24" spans="2:16" ht="12">
      <c r="B24" s="76" t="s">
        <v>96</v>
      </c>
      <c r="C24" s="76" t="s">
        <v>97</v>
      </c>
      <c r="D24" s="76" t="s">
        <v>98</v>
      </c>
      <c r="E24" s="76" t="s">
        <v>99</v>
      </c>
      <c r="F24" s="77" t="s">
        <v>116</v>
      </c>
      <c r="G24" s="76" t="s">
        <v>96</v>
      </c>
      <c r="H24" s="76" t="s">
        <v>97</v>
      </c>
      <c r="I24" s="76" t="s">
        <v>98</v>
      </c>
      <c r="J24" s="76" t="s">
        <v>99</v>
      </c>
      <c r="K24" s="77" t="s">
        <v>116</v>
      </c>
      <c r="L24" s="76" t="s">
        <v>96</v>
      </c>
      <c r="M24" s="76" t="s">
        <v>97</v>
      </c>
      <c r="N24" s="76" t="s">
        <v>98</v>
      </c>
      <c r="O24" s="76" t="s">
        <v>99</v>
      </c>
      <c r="P24" s="77" t="s">
        <v>116</v>
      </c>
    </row>
    <row r="25" spans="1:16" ht="12">
      <c r="A25" s="76" t="s">
        <v>36</v>
      </c>
      <c r="B25" s="78">
        <v>22922.4</v>
      </c>
      <c r="C25" s="78">
        <v>23098.4</v>
      </c>
      <c r="D25" s="78">
        <v>23110.4</v>
      </c>
      <c r="E25" s="78">
        <v>23072.8</v>
      </c>
      <c r="F25" s="79">
        <f>((B25+C25+D25+E25)/4)*1000</f>
        <v>23051000.000000004</v>
      </c>
      <c r="G25" s="78">
        <v>12411</v>
      </c>
      <c r="H25" s="78">
        <v>12571.8</v>
      </c>
      <c r="I25" s="78">
        <v>12590.5</v>
      </c>
      <c r="J25" s="78">
        <v>12551.1</v>
      </c>
      <c r="K25" s="79">
        <f>((G25+H25+I25+J25)/4)*1000</f>
        <v>12531100</v>
      </c>
      <c r="L25" s="78">
        <v>10511.4</v>
      </c>
      <c r="M25" s="78">
        <v>10526.6</v>
      </c>
      <c r="N25" s="78">
        <v>10519.8</v>
      </c>
      <c r="O25" s="78">
        <v>10521.6</v>
      </c>
      <c r="P25" s="79">
        <f>((L25+M25+N25+O25)/4)*1000</f>
        <v>10519850</v>
      </c>
    </row>
    <row r="26" spans="1:16" ht="12">
      <c r="A26" s="76" t="s">
        <v>94</v>
      </c>
      <c r="B26" s="75">
        <v>260.3</v>
      </c>
      <c r="C26" s="75">
        <v>335.4</v>
      </c>
      <c r="D26" s="75">
        <v>321</v>
      </c>
      <c r="E26" s="75">
        <v>299.6</v>
      </c>
      <c r="F26" s="79">
        <f>((B26+C26+D26+E26)/4)*1000</f>
        <v>304075.00000000006</v>
      </c>
      <c r="G26" s="75">
        <v>145.2</v>
      </c>
      <c r="H26" s="75">
        <v>187.1</v>
      </c>
      <c r="I26" s="75">
        <v>181.1</v>
      </c>
      <c r="J26" s="75">
        <v>165.3</v>
      </c>
      <c r="K26" s="80">
        <f>((G26+H26+I26+J26)/4)*1000</f>
        <v>169675</v>
      </c>
      <c r="L26" s="75">
        <v>115.1</v>
      </c>
      <c r="M26" s="75">
        <v>148.3</v>
      </c>
      <c r="N26" s="75">
        <v>139.9</v>
      </c>
      <c r="O26" s="75">
        <v>134.3</v>
      </c>
      <c r="P26" s="80">
        <f aca="true" t="shared" si="3" ref="P26:P37">((L26+M26+N26+O26)/4)*1000</f>
        <v>134399.99999999997</v>
      </c>
    </row>
    <row r="27" spans="1:16" ht="12">
      <c r="A27" s="76" t="s">
        <v>95</v>
      </c>
      <c r="B27" s="78">
        <v>1427.1</v>
      </c>
      <c r="C27" s="78">
        <v>1518.2</v>
      </c>
      <c r="D27" s="78">
        <v>1476.2</v>
      </c>
      <c r="E27" s="78">
        <v>1472.7</v>
      </c>
      <c r="F27" s="79">
        <f aca="true" t="shared" si="4" ref="F27:F36">((B27+C27+D27+E27)/4)*1000</f>
        <v>1473550</v>
      </c>
      <c r="G27" s="75">
        <v>750.6</v>
      </c>
      <c r="H27" s="75">
        <v>801</v>
      </c>
      <c r="I27" s="75">
        <v>764.2</v>
      </c>
      <c r="J27" s="75">
        <v>766.9</v>
      </c>
      <c r="K27" s="80">
        <f aca="true" t="shared" si="5" ref="K27:K37">((G27+H27+I27+J27)/4)*1000</f>
        <v>770675.0000000001</v>
      </c>
      <c r="L27" s="75">
        <v>676.4</v>
      </c>
      <c r="M27" s="75">
        <v>717.2</v>
      </c>
      <c r="N27" s="75">
        <v>712</v>
      </c>
      <c r="O27" s="75">
        <v>705.8</v>
      </c>
      <c r="P27" s="80">
        <f t="shared" si="3"/>
        <v>702849.9999999999</v>
      </c>
    </row>
    <row r="28" spans="1:16" ht="12">
      <c r="A28" s="76" t="s">
        <v>105</v>
      </c>
      <c r="B28" s="78">
        <v>2499.1</v>
      </c>
      <c r="C28" s="78">
        <v>2540.7</v>
      </c>
      <c r="D28" s="78">
        <v>2581.9</v>
      </c>
      <c r="E28" s="78">
        <v>2600.4</v>
      </c>
      <c r="F28" s="79">
        <f t="shared" si="4"/>
        <v>2555524.9999999995</v>
      </c>
      <c r="G28" s="78">
        <v>1300.3</v>
      </c>
      <c r="H28" s="78">
        <v>1320.5</v>
      </c>
      <c r="I28" s="78">
        <v>1345.2</v>
      </c>
      <c r="J28" s="78">
        <v>1359.1</v>
      </c>
      <c r="K28" s="80">
        <f t="shared" si="5"/>
        <v>1331275</v>
      </c>
      <c r="L28" s="78">
        <v>1198.8</v>
      </c>
      <c r="M28" s="78">
        <v>1220.2</v>
      </c>
      <c r="N28" s="78">
        <v>1236.8</v>
      </c>
      <c r="O28" s="78">
        <v>1241.2</v>
      </c>
      <c r="P28" s="80">
        <f t="shared" si="3"/>
        <v>1224250</v>
      </c>
    </row>
    <row r="29" spans="1:16" ht="12">
      <c r="A29" s="76" t="s">
        <v>106</v>
      </c>
      <c r="B29" s="78">
        <v>3282.4</v>
      </c>
      <c r="C29" s="78">
        <v>3318.4</v>
      </c>
      <c r="D29" s="78">
        <v>3368.8</v>
      </c>
      <c r="E29" s="78">
        <v>3400.8</v>
      </c>
      <c r="F29" s="79">
        <f t="shared" si="4"/>
        <v>3342600.0000000005</v>
      </c>
      <c r="G29" s="78">
        <v>1743</v>
      </c>
      <c r="H29" s="78">
        <v>1773.6</v>
      </c>
      <c r="I29" s="78">
        <v>1808.3</v>
      </c>
      <c r="J29" s="78">
        <v>1822.2</v>
      </c>
      <c r="K29" s="80">
        <f t="shared" si="5"/>
        <v>1786774.9999999998</v>
      </c>
      <c r="L29" s="78">
        <v>1539.4</v>
      </c>
      <c r="M29" s="78">
        <v>1544.8</v>
      </c>
      <c r="N29" s="78">
        <v>1560.5</v>
      </c>
      <c r="O29" s="78">
        <v>1578.6</v>
      </c>
      <c r="P29" s="80">
        <f t="shared" si="3"/>
        <v>1555824.9999999998</v>
      </c>
    </row>
    <row r="30" spans="1:16" ht="12">
      <c r="A30" s="76" t="s">
        <v>107</v>
      </c>
      <c r="B30" s="78">
        <v>3583.1</v>
      </c>
      <c r="C30" s="78">
        <v>3565.8</v>
      </c>
      <c r="D30" s="78">
        <v>3571.5</v>
      </c>
      <c r="E30" s="78">
        <v>3586.9</v>
      </c>
      <c r="F30" s="79">
        <f t="shared" si="4"/>
        <v>3576825</v>
      </c>
      <c r="G30" s="78">
        <v>1928.2</v>
      </c>
      <c r="H30" s="78">
        <v>1934.4</v>
      </c>
      <c r="I30" s="78">
        <v>1937.9</v>
      </c>
      <c r="J30" s="78">
        <v>1942.1</v>
      </c>
      <c r="K30" s="80">
        <f t="shared" si="5"/>
        <v>1935650</v>
      </c>
      <c r="L30" s="78">
        <v>1654.9</v>
      </c>
      <c r="M30" s="78">
        <v>1631.4</v>
      </c>
      <c r="N30" s="78">
        <v>1633.6</v>
      </c>
      <c r="O30" s="78">
        <v>1644.8</v>
      </c>
      <c r="P30" s="80">
        <f t="shared" si="3"/>
        <v>1641175</v>
      </c>
    </row>
    <row r="31" spans="1:16" ht="12">
      <c r="A31" s="76" t="s">
        <v>108</v>
      </c>
      <c r="B31" s="78">
        <v>3307.2</v>
      </c>
      <c r="C31" s="78">
        <v>3287.4</v>
      </c>
      <c r="D31" s="78">
        <v>3294.3</v>
      </c>
      <c r="E31" s="78">
        <v>3304.2</v>
      </c>
      <c r="F31" s="79">
        <f t="shared" si="4"/>
        <v>3298275.0000000005</v>
      </c>
      <c r="G31" s="78">
        <v>1791.8</v>
      </c>
      <c r="H31" s="78">
        <v>1794</v>
      </c>
      <c r="I31" s="78">
        <v>1802.5</v>
      </c>
      <c r="J31" s="78">
        <v>1800.2</v>
      </c>
      <c r="K31" s="80">
        <f t="shared" si="5"/>
        <v>1797125</v>
      </c>
      <c r="L31" s="78">
        <v>1515.3</v>
      </c>
      <c r="M31" s="78">
        <v>1493.4</v>
      </c>
      <c r="N31" s="78">
        <v>1491.9</v>
      </c>
      <c r="O31" s="78">
        <v>1504</v>
      </c>
      <c r="P31" s="80">
        <f t="shared" si="3"/>
        <v>1501150</v>
      </c>
    </row>
    <row r="32" spans="1:16" ht="12">
      <c r="A32" s="76" t="s">
        <v>109</v>
      </c>
      <c r="B32" s="78">
        <v>3052.7</v>
      </c>
      <c r="C32" s="78">
        <v>3021</v>
      </c>
      <c r="D32" s="78">
        <v>3022.2</v>
      </c>
      <c r="E32" s="78">
        <v>3007.2</v>
      </c>
      <c r="F32" s="79">
        <f t="shared" si="4"/>
        <v>3025774.9999999995</v>
      </c>
      <c r="G32" s="78">
        <v>1643.9</v>
      </c>
      <c r="H32" s="78">
        <v>1645.2</v>
      </c>
      <c r="I32" s="78">
        <v>1643.9</v>
      </c>
      <c r="J32" s="78">
        <v>1631.8</v>
      </c>
      <c r="K32" s="80">
        <f t="shared" si="5"/>
        <v>1641200</v>
      </c>
      <c r="L32" s="78">
        <v>1408.8</v>
      </c>
      <c r="M32" s="78">
        <v>1375.8</v>
      </c>
      <c r="N32" s="78">
        <v>1378.3</v>
      </c>
      <c r="O32" s="78">
        <v>1375.4</v>
      </c>
      <c r="P32" s="80">
        <f t="shared" si="3"/>
        <v>1384574.9999999998</v>
      </c>
    </row>
    <row r="33" spans="1:16" ht="12">
      <c r="A33" s="76" t="s">
        <v>110</v>
      </c>
      <c r="B33" s="78">
        <v>2557.6</v>
      </c>
      <c r="C33" s="78">
        <v>2547.1</v>
      </c>
      <c r="D33" s="78">
        <v>2527.2</v>
      </c>
      <c r="E33" s="78">
        <v>2525.3</v>
      </c>
      <c r="F33" s="79">
        <f t="shared" si="4"/>
        <v>2539300</v>
      </c>
      <c r="G33" s="78">
        <v>1404.6</v>
      </c>
      <c r="H33" s="78">
        <v>1412.8</v>
      </c>
      <c r="I33" s="78">
        <v>1404.7</v>
      </c>
      <c r="J33" s="78">
        <v>1390.3</v>
      </c>
      <c r="K33" s="80">
        <f t="shared" si="5"/>
        <v>1403100</v>
      </c>
      <c r="L33" s="78">
        <v>1153</v>
      </c>
      <c r="M33" s="78">
        <v>1134.4</v>
      </c>
      <c r="N33" s="78">
        <v>1122.5</v>
      </c>
      <c r="O33" s="78">
        <v>1135</v>
      </c>
      <c r="P33" s="80">
        <f t="shared" si="3"/>
        <v>1136225</v>
      </c>
    </row>
    <row r="34" spans="1:16" ht="12">
      <c r="A34" s="76" t="s">
        <v>111</v>
      </c>
      <c r="B34" s="78">
        <v>1870.5</v>
      </c>
      <c r="C34" s="78">
        <v>1862</v>
      </c>
      <c r="D34" s="78">
        <v>1835.2</v>
      </c>
      <c r="E34" s="78">
        <v>1805.8</v>
      </c>
      <c r="F34" s="79">
        <f t="shared" si="4"/>
        <v>1843375</v>
      </c>
      <c r="G34" s="78">
        <v>1076.7</v>
      </c>
      <c r="H34" s="78">
        <v>1067.5</v>
      </c>
      <c r="I34" s="78">
        <v>1060.1</v>
      </c>
      <c r="J34" s="78">
        <v>1048.5</v>
      </c>
      <c r="K34" s="80">
        <f t="shared" si="5"/>
        <v>1063199.9999999998</v>
      </c>
      <c r="L34" s="75">
        <v>793.7</v>
      </c>
      <c r="M34" s="75">
        <v>794.6</v>
      </c>
      <c r="N34" s="75">
        <v>775.1</v>
      </c>
      <c r="O34" s="75">
        <v>757.4</v>
      </c>
      <c r="P34" s="80">
        <f t="shared" si="3"/>
        <v>780200</v>
      </c>
    </row>
    <row r="35" spans="1:16" ht="12">
      <c r="A35" s="76" t="s">
        <v>112</v>
      </c>
      <c r="B35" s="75">
        <v>916.3</v>
      </c>
      <c r="C35" s="75">
        <v>932.9</v>
      </c>
      <c r="D35" s="75">
        <v>945.4</v>
      </c>
      <c r="E35" s="75">
        <v>913.2</v>
      </c>
      <c r="F35" s="79">
        <f t="shared" si="4"/>
        <v>926950</v>
      </c>
      <c r="G35" s="75">
        <v>531.9</v>
      </c>
      <c r="H35" s="75">
        <v>541.3</v>
      </c>
      <c r="I35" s="75">
        <v>549.2</v>
      </c>
      <c r="J35" s="75">
        <v>537.8</v>
      </c>
      <c r="K35" s="80">
        <f t="shared" si="5"/>
        <v>540050</v>
      </c>
      <c r="L35" s="75">
        <v>384.3</v>
      </c>
      <c r="M35" s="75">
        <v>391.6</v>
      </c>
      <c r="N35" s="75">
        <v>396.2</v>
      </c>
      <c r="O35" s="75">
        <v>375.4</v>
      </c>
      <c r="P35" s="80">
        <f t="shared" si="3"/>
        <v>386875</v>
      </c>
    </row>
    <row r="36" spans="1:16" ht="12">
      <c r="A36" s="76" t="s">
        <v>113</v>
      </c>
      <c r="B36" s="75">
        <v>129.2</v>
      </c>
      <c r="C36" s="75">
        <v>126</v>
      </c>
      <c r="D36" s="75">
        <v>122.3</v>
      </c>
      <c r="E36" s="75">
        <v>114</v>
      </c>
      <c r="F36" s="79">
        <f t="shared" si="4"/>
        <v>122875</v>
      </c>
      <c r="G36" s="75">
        <v>73.1</v>
      </c>
      <c r="H36" s="75">
        <v>71.8</v>
      </c>
      <c r="I36" s="75">
        <v>67.8</v>
      </c>
      <c r="J36" s="75">
        <v>64.2</v>
      </c>
      <c r="K36" s="79">
        <f t="shared" si="5"/>
        <v>69225</v>
      </c>
      <c r="L36" s="75">
        <v>56.1</v>
      </c>
      <c r="M36" s="75">
        <v>54.2</v>
      </c>
      <c r="N36" s="75">
        <v>54.4</v>
      </c>
      <c r="O36" s="75">
        <v>49.9</v>
      </c>
      <c r="P36" s="79">
        <f t="shared" si="3"/>
        <v>53650.00000000001</v>
      </c>
    </row>
    <row r="37" spans="1:16" ht="12">
      <c r="A37" s="76" t="s">
        <v>114</v>
      </c>
      <c r="B37" s="75">
        <v>37</v>
      </c>
      <c r="C37" s="75">
        <v>43.4</v>
      </c>
      <c r="D37" s="75">
        <v>44.2</v>
      </c>
      <c r="E37" s="75">
        <v>42.7</v>
      </c>
      <c r="F37" s="79">
        <f>((B37+C37+D37+E37)/4)*1000</f>
        <v>41825</v>
      </c>
      <c r="G37" s="75">
        <v>21.6</v>
      </c>
      <c r="H37" s="75">
        <v>22.7</v>
      </c>
      <c r="I37" s="75">
        <v>25.7</v>
      </c>
      <c r="J37" s="75">
        <v>22.7</v>
      </c>
      <c r="K37" s="79">
        <f t="shared" si="5"/>
        <v>23175</v>
      </c>
      <c r="L37" s="75">
        <v>15.4</v>
      </c>
      <c r="M37" s="75">
        <v>20.7</v>
      </c>
      <c r="N37" s="75">
        <v>18.6</v>
      </c>
      <c r="O37" s="75">
        <v>20</v>
      </c>
      <c r="P37" s="79">
        <f t="shared" si="3"/>
        <v>18675</v>
      </c>
    </row>
    <row r="38" ht="12">
      <c r="A38" s="81"/>
    </row>
    <row r="39" ht="12">
      <c r="A39" s="82"/>
    </row>
  </sheetData>
  <mergeCells count="6">
    <mergeCell ref="B2:E2"/>
    <mergeCell ref="G2:J2"/>
    <mergeCell ref="L2:O2"/>
    <mergeCell ref="B23:E23"/>
    <mergeCell ref="G23:J23"/>
    <mergeCell ref="L23:O2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nogueiracc</dc:creator>
  <cp:keywords/>
  <dc:description/>
  <cp:lastModifiedBy>Suport Tècnic</cp:lastModifiedBy>
  <cp:lastPrinted>2013-01-28T14:56:58Z</cp:lastPrinted>
  <dcterms:created xsi:type="dcterms:W3CDTF">2009-01-15T11:40:15Z</dcterms:created>
  <dcterms:modified xsi:type="dcterms:W3CDTF">2013-01-30T12:35:50Z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