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tabRatio="747" firstSheet="4" activeTab="4"/>
  </bookViews>
  <sheets>
    <sheet name="CENS 2001" sheetId="1" state="hidden" r:id="rId1"/>
    <sheet name="PPA_2008" sheetId="2" state="hidden" r:id="rId2"/>
    <sheet name="ActiusEPA_01_07" sheetId="3" state="hidden" r:id="rId3"/>
    <sheet name="Atur_Des08" sheetId="4" state="hidden" r:id="rId4"/>
    <sheet name="TARE CATALUNYA 2012" sheetId="5" r:id="rId5"/>
    <sheet name="Padró" sheetId="6" r:id="rId6"/>
    <sheet name="EPA" sheetId="7" r:id="rId7"/>
  </sheets>
  <definedNames>
    <definedName name="_xlnm.Print_Area" localSheetId="4">'TARE CATALUNYA 2012'!$A$1:$N$82</definedName>
  </definedNames>
  <calcPr fullCalcOnLoad="1"/>
</workbook>
</file>

<file path=xl/comments5.xml><?xml version="1.0" encoding="utf-8"?>
<comments xmlns="http://schemas.openxmlformats.org/spreadsheetml/2006/main">
  <authors>
    <author>canalsmjs</author>
  </authors>
  <commentList>
    <comment ref="A25" authorId="0">
      <text>
        <r>
          <rPr>
            <sz val="8"/>
            <rFont val="Tahoma"/>
            <family val="0"/>
          </rPr>
          <t xml:space="preserve">-Població potencialment activa de Catalunya.
-S'agafa la </t>
        </r>
        <r>
          <rPr>
            <b/>
            <sz val="8"/>
            <rFont val="Tahoma"/>
            <family val="2"/>
          </rPr>
          <t>mitjana dels quatre trimestres</t>
        </r>
        <r>
          <rPr>
            <sz val="8"/>
            <rFont val="Tahoma"/>
            <family val="0"/>
          </rPr>
          <t xml:space="preserve"> per evitar fluctuacions d'un trimestre a l'altre. </t>
        </r>
        <r>
          <rPr>
            <sz val="8"/>
            <color indexed="8"/>
            <rFont val="Tahoma"/>
            <family val="2"/>
          </rPr>
          <t>Normalment, l'INE publica l'EPA del 4T durant el mes de gener.
-Aquesta informació estarà puntualment disponible a l'Hermes.</t>
        </r>
        <r>
          <rPr>
            <sz val="8"/>
            <rFont val="Tahoma"/>
            <family val="0"/>
          </rPr>
          <t xml:space="preserve">
-</t>
        </r>
        <r>
          <rPr>
            <b/>
            <sz val="8"/>
            <rFont val="Tahoma"/>
            <family val="2"/>
          </rPr>
          <t>FAREM UNA SOLA ACTUALITZACIÓ ANUAL</t>
        </r>
      </text>
    </comment>
    <comment ref="F25" authorId="0">
      <text>
        <r>
          <rPr>
            <sz val="8"/>
            <rFont val="Tahoma"/>
            <family val="0"/>
          </rPr>
          <t xml:space="preserve">-Població activa de Catalunya.
-S'agafa la </t>
        </r>
        <r>
          <rPr>
            <b/>
            <sz val="8"/>
            <rFont val="Tahoma"/>
            <family val="2"/>
          </rPr>
          <t>mitjana dels quatre trimestres</t>
        </r>
        <r>
          <rPr>
            <sz val="8"/>
            <rFont val="Tahoma"/>
            <family val="0"/>
          </rPr>
          <t xml:space="preserve"> per evitar fluctuacions d'un trimestre a l'altre. Normalment, l'INE publica l'EPA del 4T durant el mes de gener.
-</t>
        </r>
        <r>
          <rPr>
            <b/>
            <sz val="8"/>
            <rFont val="Tahoma"/>
            <family val="2"/>
          </rPr>
          <t>FAREM UNA SOLA ACTUALITZACIÓ ANUAL</t>
        </r>
      </text>
    </comment>
    <comment ref="D57" authorId="0">
      <text>
        <r>
          <rPr>
            <b/>
            <sz val="8"/>
            <color indexed="10"/>
            <rFont val="Tahoma"/>
            <family val="2"/>
          </rPr>
          <t>Atenció!</t>
        </r>
        <r>
          <rPr>
            <sz val="8"/>
            <rFont val="Tahoma"/>
            <family val="0"/>
          </rPr>
          <t xml:space="preserve">
El total es calcula </t>
        </r>
        <r>
          <rPr>
            <b/>
            <sz val="8"/>
            <rFont val="Tahoma"/>
            <family val="2"/>
          </rPr>
          <t>sumant els grups d'edat específics</t>
        </r>
        <r>
          <rPr>
            <sz val="8"/>
            <rFont val="Tahoma"/>
            <family val="0"/>
          </rPr>
          <t xml:space="preserve"> per a que la suma quadri. Si es calculés multiplicant el total de població de 16-64 per la taxa d'activitat de 16-64, el resultat seria diferent a la suma dels grups d'edat quinquennals.</t>
        </r>
      </text>
    </comment>
    <comment ref="C3" authorId="0">
      <text>
        <r>
          <rPr>
            <sz val="8"/>
            <color indexed="8"/>
            <rFont val="Tahoma"/>
            <family val="2"/>
          </rPr>
          <t>-Mètode dissenyat per la Xarxa d'Observatoris del Desenvolupament Econòmic Local (XODEL).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-Mètode senzill</t>
        </r>
        <r>
          <rPr>
            <sz val="8"/>
            <rFont val="Tahoma"/>
            <family val="2"/>
          </rPr>
          <t>, fàcil de calcular i que utilitza dades disponibles i oficials.</t>
        </r>
        <r>
          <rPr>
            <sz val="8"/>
            <rFont val="Tahoma"/>
            <family val="0"/>
          </rPr>
          <t xml:space="preserve">
-Omplir només les cel·les en blanc</t>
        </r>
      </text>
    </comment>
    <comment ref="F7" authorId="0">
      <text>
        <r>
          <rPr>
            <sz val="8"/>
            <rFont val="Tahoma"/>
            <family val="0"/>
          </rPr>
          <t xml:space="preserve">-S'agafa la darrera dada de població oficial publicada a </t>
        </r>
        <r>
          <rPr>
            <b/>
            <sz val="8"/>
            <rFont val="Tahoma"/>
            <family val="2"/>
          </rPr>
          <t>1 de gener de cada any.</t>
        </r>
        <r>
          <rPr>
            <sz val="8"/>
            <rFont val="Tahoma"/>
            <family val="0"/>
          </rPr>
          <t xml:space="preserve"> L'INE, habitualment, actualitza les dades de població per sexe i edat el mes de gener. En aquest cas és la població a </t>
        </r>
        <r>
          <rPr>
            <sz val="8"/>
            <rFont val="Tahoma"/>
            <family val="2"/>
          </rPr>
          <t>1 de gener de 2012. 
-</t>
        </r>
        <r>
          <rPr>
            <sz val="8"/>
            <color indexed="8"/>
            <rFont val="Tahoma"/>
            <family val="2"/>
          </rPr>
          <t>Aquesta informació estarà puntualment disponible a l'Hermes.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-FAREM UNA SOLA ACTUALITZACIÓ ANUAL.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Atenció! 
</t>
        </r>
        <r>
          <rPr>
            <sz val="8"/>
            <rFont val="Tahoma"/>
            <family val="0"/>
          </rPr>
          <t>Si es treuen les edats agrupades quinquenalment, del grup 15-19 cal recordar restar-hi l'edat de 15 anys per deixar així el grup de 16 a 19 anys.</t>
        </r>
      </text>
    </comment>
  </commentList>
</comments>
</file>

<file path=xl/sharedStrings.xml><?xml version="1.0" encoding="utf-8"?>
<sst xmlns="http://schemas.openxmlformats.org/spreadsheetml/2006/main" count="632" uniqueCount="222">
  <si>
    <t>TAULA 4: Població activa per sexe i edat</t>
  </si>
  <si>
    <t xml:space="preserve"> </t>
  </si>
  <si>
    <t>TOTAL</t>
  </si>
  <si>
    <t>AMBDÓS SEXES</t>
  </si>
  <si>
    <t>De 16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</si>
  <si>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</si>
  <si>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</si>
  <si>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</si>
  <si>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</si>
  <si>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</si>
  <si>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</si>
  <si>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</si>
  <si>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</si>
  <si>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</si>
  <si>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HOMES</t>
  </si>
  <si>
    <t>DONES</t>
  </si>
  <si>
    <t>TAULA 1: Població potencialment activa</t>
  </si>
  <si>
    <t>De 16 a 64 años</t>
  </si>
  <si>
    <t xml:space="preserve"> 16-19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</si>
  <si>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</si>
  <si>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</si>
  <si>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</si>
  <si>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</si>
  <si>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</si>
  <si>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</si>
  <si>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</si>
  <si>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</si>
  <si>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</si>
  <si>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>Ambos sexos</t>
  </si>
  <si>
    <t>Varones</t>
  </si>
  <si>
    <t>Mujeres</t>
  </si>
  <si>
    <t xml:space="preserve"> Total</t>
  </si>
  <si>
    <t xml:space="preserve"> 08112-Manlleu </t>
  </si>
  <si>
    <t xml:space="preserve"> 08121-Mataró </t>
  </si>
  <si>
    <t xml:space="preserve">Homes </t>
  </si>
  <si>
    <t>Dones</t>
  </si>
  <si>
    <t>Total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</si>
  <si>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</si>
  <si>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</si>
  <si>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</si>
  <si>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</si>
  <si>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</si>
  <si>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</si>
  <si>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</si>
  <si>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</si>
  <si>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</si>
  <si>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</si>
  <si>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Total 16-64</t>
  </si>
  <si>
    <t>CER_CODIINE</t>
  </si>
  <si>
    <t>CER_CODI</t>
  </si>
  <si>
    <t>CER_ANY</t>
  </si>
  <si>
    <t>CER_SEXE</t>
  </si>
  <si>
    <t>SumaDeCER_16A19</t>
  </si>
  <si>
    <t>SumaDeCER_20A24</t>
  </si>
  <si>
    <t>SumaDeCER_25A29</t>
  </si>
  <si>
    <t>SumaDeCER_30A34</t>
  </si>
  <si>
    <t>SumaDeCER_35A39</t>
  </si>
  <si>
    <t>SumaDeCER_40A44</t>
  </si>
  <si>
    <t>SumaDeCER_45A49</t>
  </si>
  <si>
    <t>SumaDeCER_50A54</t>
  </si>
  <si>
    <t>SumaDeCER_55A59</t>
  </si>
  <si>
    <t>SumaDeCER_60A64</t>
  </si>
  <si>
    <t>08112</t>
  </si>
  <si>
    <t>RA180</t>
  </si>
  <si>
    <t>D</t>
  </si>
  <si>
    <t>H</t>
  </si>
  <si>
    <t>RA016</t>
  </si>
  <si>
    <t>08121</t>
  </si>
  <si>
    <t>5. POBLACIÓ ACTIVA ESTIMADA</t>
  </si>
  <si>
    <t>4. TAXES D'ACTIVITAT</t>
  </si>
  <si>
    <t>Lloc</t>
  </si>
  <si>
    <t>Data</t>
  </si>
  <si>
    <t>Xarxa d'Observatoris del Desenvolupament Econòmic Local</t>
  </si>
  <si>
    <t>ACLARIMENTS</t>
  </si>
  <si>
    <r>
      <t xml:space="preserve">El total de població activa estimada (Quadre 5) és resultat de la </t>
    </r>
    <r>
      <rPr>
        <b/>
        <sz val="10"/>
        <rFont val="Arial"/>
        <family val="2"/>
      </rPr>
      <t>suma de les estimacions per grups d'edat.</t>
    </r>
  </si>
  <si>
    <r>
      <t xml:space="preserve">L'estimació de la població activa a escala supramunicipal s'obté de la </t>
    </r>
    <r>
      <rPr>
        <b/>
        <sz val="10"/>
        <rFont val="Arial"/>
        <family val="2"/>
      </rPr>
      <t>suma de l'estimació de població activa de cadascun dels municipis que formen l'àmbit</t>
    </r>
    <r>
      <rPr>
        <sz val="10"/>
        <rFont val="Arial"/>
        <family val="2"/>
      </rPr>
      <t>.</t>
    </r>
  </si>
  <si>
    <t>Enllaços</t>
  </si>
  <si>
    <t>INE</t>
  </si>
  <si>
    <t>Idescat</t>
  </si>
  <si>
    <t>HERMES</t>
  </si>
  <si>
    <t>xodel@googlegroups.com</t>
  </si>
  <si>
    <r>
      <t xml:space="preserve">1. POBL. POTENCIALMENT ACTIVA   </t>
    </r>
    <r>
      <rPr>
        <b/>
        <i/>
        <sz val="8"/>
        <color indexed="9"/>
        <rFont val="Arial Narrow"/>
        <family val="2"/>
      </rPr>
      <t>(INE / IDESCAT)</t>
    </r>
  </si>
  <si>
    <r>
      <t xml:space="preserve">La població del municipi sobre el que es vol calcular la taxa d'atur s'actualitza </t>
    </r>
    <r>
      <rPr>
        <b/>
        <sz val="10"/>
        <rFont val="Arial"/>
        <family val="2"/>
      </rPr>
      <t>una vegada a l'any (1 de gener de cada any).</t>
    </r>
  </si>
  <si>
    <t>Mètode dissenyat per la Xarxa d'Observatoris del Desenvolupament Econòmic Local  (XODEL)</t>
  </si>
  <si>
    <r>
      <t xml:space="preserve">Les estimacions de població activa i les taxes d'atur registrat estimades per municipis es trobaran </t>
    </r>
    <r>
      <rPr>
        <b/>
        <sz val="10"/>
        <rFont val="Arial"/>
        <family val="2"/>
      </rPr>
      <t>disponibles en el programa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HERMES</t>
    </r>
    <r>
      <rPr>
        <sz val="10"/>
        <rFont val="Arial"/>
        <family val="2"/>
      </rPr>
      <t xml:space="preserve"> de la Diputació de Barcelona.</t>
    </r>
  </si>
  <si>
    <t>http://groups.google.es/group/xodel</t>
  </si>
  <si>
    <t>(T6/T5)</t>
  </si>
  <si>
    <t>(T1*T4)</t>
  </si>
  <si>
    <t>(T3/T2)</t>
  </si>
  <si>
    <t>7. TAXA D'ATUR REGIST. ESTIMADA</t>
  </si>
  <si>
    <t>CÀLCUL DE LA TAXA D'ATUR REGISTRAT</t>
  </si>
  <si>
    <t>CATALUNYA</t>
  </si>
  <si>
    <t xml:space="preserve">   01/2012</t>
  </si>
  <si>
    <t>Observatori del treball (Empresa i Ocupació)</t>
  </si>
  <si>
    <t>01/01/2012</t>
  </si>
  <si>
    <t>Mitjana anual 2012</t>
  </si>
  <si>
    <t xml:space="preserve">   2012</t>
  </si>
  <si>
    <t>Homes</t>
  </si>
  <si>
    <t>0-4</t>
  </si>
  <si>
    <t>15-19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</si>
  <si>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</si>
  <si>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</si>
  <si>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</si>
  <si>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</si>
  <si>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</si>
  <si>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</si>
  <si>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</si>
  <si>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</si>
  <si>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5-9</t>
  </si>
  <si>
    <t>10-14</t>
  </si>
  <si>
    <t>Catalunya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</si>
  <si>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</si>
  <si>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</si>
  <si>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</si>
  <si>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</si>
  <si>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</si>
  <si>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</si>
  <si>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</si>
  <si>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</si>
  <si>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</si>
  <si>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</si>
  <si>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</si>
  <si>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</si>
  <si>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</si>
  <si>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</si>
  <si>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</si>
  <si>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</si>
  <si>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</si>
  <si>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</si>
  <si>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</si>
  <si>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</si>
  <si>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</si>
  <si>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</si>
  <si>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</si>
  <si>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</si>
  <si>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</si>
  <si>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</si>
  <si>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</si>
  <si>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</si>
  <si>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</si>
  <si>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</si>
  <si>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</si>
  <si>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</si>
  <si>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</si>
  <si>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</si>
  <si>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</si>
  <si>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</si>
  <si>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</si>
  <si>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</si>
  <si>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</si>
  <si>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</si>
  <si>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</si>
  <si>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</si>
  <si>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</si>
  <si>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</si>
  <si>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</si>
  <si>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</si>
  <si>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</si>
  <si>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</si>
  <si>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</si>
  <si>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</si>
  <si>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</si>
  <si>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</si>
  <si>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</si>
  <si>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</si>
  <si>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</si>
  <si>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</si>
  <si>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</si>
  <si>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</si>
  <si>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</si>
  <si>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</si>
  <si>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</si>
  <si>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</si>
  <si>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</si>
  <si>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</si>
  <si>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</si>
  <si>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</si>
  <si>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</si>
  <si>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</si>
  <si>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</si>
  <si>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</si>
  <si>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</si>
  <si>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</si>
  <si>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</si>
  <si>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</si>
  <si>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</si>
  <si>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</si>
  <si>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</si>
  <si>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</si>
  <si>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</si>
  <si>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</si>
  <si>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</si>
  <si>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</si>
  <si>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</si>
  <si>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</si>
  <si>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</si>
  <si>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</si>
  <si>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</si>
  <si>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</si>
  <si>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</si>
  <si>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</si>
  <si>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</si>
  <si>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</si>
  <si>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</si>
  <si>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</si>
  <si>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</si>
  <si>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</si>
  <si>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</si>
  <si>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</si>
  <si>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</si>
  <si>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</si>
  <si>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Població Catalunya</t>
  </si>
  <si>
    <t>Actius Catalunya</t>
  </si>
  <si>
    <t>De 16 a 24 anys</t>
  </si>
  <si>
    <t>De 25 a 34 anys</t>
  </si>
  <si>
    <t>De 35 a 44 anys</t>
  </si>
  <si>
    <t>De 45 a 54 anys</t>
  </si>
  <si>
    <t>De 55 a 64 anys</t>
  </si>
  <si>
    <r>
      <t xml:space="preserve">La població activa i potencialment activa de l'EPA de Catalunya s'obté de la </t>
    </r>
    <r>
      <rPr>
        <b/>
        <sz val="10"/>
        <rFont val="Arial"/>
        <family val="2"/>
      </rPr>
      <t>mitjana dels quatre trimestres anuals</t>
    </r>
    <r>
      <rPr>
        <sz val="10"/>
        <rFont val="Arial"/>
        <family val="2"/>
      </rPr>
      <t xml:space="preserve"> i s'actualitza una vegada a l'any.</t>
    </r>
  </si>
  <si>
    <r>
      <t xml:space="preserve">6. ATUR REGISTRAT   </t>
    </r>
    <r>
      <rPr>
        <b/>
        <i/>
        <sz val="8"/>
        <color indexed="9"/>
        <rFont val="Arial Narrow"/>
        <family val="2"/>
      </rPr>
      <t>(DEPT. EMPRESA I OCUPACIÓ)</t>
    </r>
  </si>
  <si>
    <r>
      <t xml:space="preserve">2. POBL. POTENCIALMENT ACTIVA   </t>
    </r>
    <r>
      <rPr>
        <b/>
        <i/>
        <sz val="8"/>
        <color indexed="9"/>
        <rFont val="Arial Narrow"/>
        <family val="2"/>
      </rPr>
      <t>(EPA)</t>
    </r>
  </si>
  <si>
    <r>
      <t xml:space="preserve">3. POBLACIÓ ACTIVA </t>
    </r>
    <r>
      <rPr>
        <b/>
        <i/>
        <sz val="10"/>
        <color indexed="9"/>
        <rFont val="Arial Narrow"/>
        <family val="2"/>
      </rPr>
      <t xml:space="preserve"> </t>
    </r>
    <r>
      <rPr>
        <b/>
        <i/>
        <sz val="8"/>
        <color indexed="9"/>
        <rFont val="Arial Narrow"/>
        <family val="2"/>
      </rPr>
      <t>(EPA)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</si>
</sst>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#,##0.00000"/>
    <numFmt numFmtId="170" formatCode="#,##0.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,##0.000"/>
    <numFmt numFmtId="180" formatCode="#,##0.0000"/>
    <numFmt numFmtId="181" formatCode="#,##0.000000"/>
    <numFmt numFmtId="182" formatCode="0.000%"/>
    <numFmt numFmtId="183" formatCode="#,##0.0000000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Tahoma"/>
      <family val="0"/>
    </font>
    <font>
      <b/>
      <sz val="9"/>
      <name val="Tahoma"/>
      <family val="0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20"/>
      <color indexed="9"/>
      <name val="Arial Narrow"/>
      <family val="2"/>
    </font>
    <font>
      <b/>
      <sz val="10"/>
      <color indexed="9"/>
      <name val="Arial Narrow"/>
      <family val="2"/>
    </font>
    <font>
      <b/>
      <i/>
      <sz val="8"/>
      <color indexed="9"/>
      <name val="Arial Narrow"/>
      <family val="2"/>
    </font>
    <font>
      <sz val="10"/>
      <color indexed="9"/>
      <name val="Arial"/>
      <family val="0"/>
    </font>
    <font>
      <b/>
      <i/>
      <sz val="10"/>
      <color indexed="9"/>
      <name val="Arial Narrow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sz val="14"/>
      <color indexed="10"/>
      <name val="Arial Narrow"/>
      <family val="2"/>
    </font>
    <font>
      <sz val="8"/>
      <color indexed="8"/>
      <name val="Tahom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68" fontId="0" fillId="0" borderId="0" xfId="21" applyNumberForma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8" fillId="0" borderId="0" xfId="0" applyBorder="1" applyAlignment="1">
      <alignment horizontal="left" vertical="center"/>
    </xf>
    <xf numFmtId="4" fontId="8" fillId="0" borderId="0" xfId="0" applyBorder="1" applyAlignment="1">
      <alignment horizontal="left" vertical="center"/>
    </xf>
    <xf numFmtId="4" fontId="7" fillId="0" borderId="0" xfId="0" applyBorder="1" applyAlignment="1">
      <alignment horizontal="left"/>
    </xf>
    <xf numFmtId="3" fontId="7" fillId="0" borderId="0" xfId="0" applyBorder="1" applyAlignment="1">
      <alignment horizontal="center"/>
    </xf>
    <xf numFmtId="3" fontId="7" fillId="0" borderId="0" xfId="0" applyBorder="1" applyAlignment="1">
      <alignment horizontal="left" vertical="top"/>
    </xf>
    <xf numFmtId="3" fontId="7" fillId="0" borderId="0" xfId="0" applyBorder="1" applyAlignment="1">
      <alignment horizontal="right" vertical="center"/>
    </xf>
    <xf numFmtId="4" fontId="7" fillId="0" borderId="0" xfId="0" applyBorder="1" applyAlignment="1">
      <alignment horizontal="left" vertical="top"/>
    </xf>
    <xf numFmtId="0" fontId="9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168" fontId="10" fillId="2" borderId="0" xfId="21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8" fontId="10" fillId="2" borderId="6" xfId="21" applyNumberFormat="1" applyFont="1" applyFill="1" applyBorder="1" applyAlignment="1">
      <alignment horizontal="right"/>
    </xf>
    <xf numFmtId="168" fontId="10" fillId="2" borderId="7" xfId="21" applyNumberFormat="1" applyFont="1" applyFill="1" applyBorder="1" applyAlignment="1">
      <alignment horizontal="right"/>
    </xf>
    <xf numFmtId="168" fontId="5" fillId="2" borderId="0" xfId="21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0" fontId="15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7" fillId="3" borderId="8" xfId="0" applyFont="1" applyFill="1" applyBorder="1" applyAlignment="1">
      <alignment/>
    </xf>
    <xf numFmtId="0" fontId="19" fillId="3" borderId="9" xfId="0" applyFont="1" applyFill="1" applyBorder="1" applyAlignment="1">
      <alignment/>
    </xf>
    <xf numFmtId="0" fontId="14" fillId="3" borderId="9" xfId="0" applyFont="1" applyFill="1" applyBorder="1" applyAlignment="1">
      <alignment horizontal="left"/>
    </xf>
    <xf numFmtId="0" fontId="19" fillId="3" borderId="1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49" fontId="14" fillId="2" borderId="11" xfId="0" applyNumberFormat="1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6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0" fontId="6" fillId="2" borderId="11" xfId="0" applyFont="1" applyFill="1" applyBorder="1" applyAlignment="1">
      <alignment/>
    </xf>
    <xf numFmtId="0" fontId="0" fillId="2" borderId="7" xfId="0" applyFill="1" applyBorder="1" applyAlignment="1">
      <alignment/>
    </xf>
    <xf numFmtId="3" fontId="0" fillId="2" borderId="7" xfId="0" applyNumberForma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0" xfId="15" applyFill="1" applyAlignment="1">
      <alignment/>
    </xf>
    <xf numFmtId="3" fontId="22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14" fillId="2" borderId="11" xfId="0" applyFont="1" applyFill="1" applyBorder="1" applyAlignment="1">
      <alignment horizontal="left"/>
    </xf>
    <xf numFmtId="168" fontId="23" fillId="2" borderId="12" xfId="21" applyNumberFormat="1" applyFont="1" applyFill="1" applyBorder="1" applyAlignment="1">
      <alignment horizontal="right"/>
    </xf>
    <xf numFmtId="0" fontId="24" fillId="2" borderId="0" xfId="0" applyFont="1" applyFill="1" applyAlignment="1">
      <alignment/>
    </xf>
    <xf numFmtId="169" fontId="0" fillId="2" borderId="7" xfId="0" applyNumberFormat="1" applyFill="1" applyBorder="1" applyAlignment="1">
      <alignment horizontal="center"/>
    </xf>
    <xf numFmtId="3" fontId="5" fillId="2" borderId="0" xfId="0" applyNumberFormat="1" applyFont="1" applyFill="1" applyAlignment="1">
      <alignment/>
    </xf>
    <xf numFmtId="3" fontId="0" fillId="4" borderId="13" xfId="0" applyNumberFormat="1" applyFont="1" applyFill="1" applyBorder="1" applyAlignment="1">
      <alignment horizontal="right"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right"/>
    </xf>
    <xf numFmtId="0" fontId="26" fillId="4" borderId="0" xfId="0" applyFont="1" applyFill="1" applyAlignment="1">
      <alignment/>
    </xf>
    <xf numFmtId="0" fontId="26" fillId="4" borderId="0" xfId="0" applyFont="1" applyFill="1" applyAlignment="1">
      <alignment horizontal="right"/>
    </xf>
    <xf numFmtId="0" fontId="28" fillId="2" borderId="0" xfId="0" applyFont="1" applyFill="1" applyAlignment="1">
      <alignment horizontal="left" vertical="center" wrapText="1"/>
    </xf>
    <xf numFmtId="3" fontId="29" fillId="4" borderId="0" xfId="0" applyNumberFormat="1" applyFont="1" applyFill="1" applyAlignment="1">
      <alignment horizontal="right"/>
    </xf>
    <xf numFmtId="0" fontId="29" fillId="5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29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27" fillId="4" borderId="0" xfId="0" applyNumberFormat="1" applyFont="1" applyFill="1" applyAlignment="1">
      <alignment horizontal="right"/>
    </xf>
    <xf numFmtId="0" fontId="0" fillId="0" borderId="0" xfId="0" applyAlignment="1">
      <alignment horizontal="right" wrapText="1"/>
    </xf>
    <xf numFmtId="0" fontId="28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28" fillId="0" borderId="0" xfId="0" applyFont="1" applyFill="1" applyAlignment="1">
      <alignment horizontal="right" vertical="center" wrapText="1"/>
    </xf>
    <xf numFmtId="49" fontId="28" fillId="0" borderId="0" xfId="0" applyNumberFormat="1" applyFont="1" applyFill="1" applyAlignment="1">
      <alignment horizontal="right" vertical="center" wrapText="1"/>
    </xf>
    <xf numFmtId="3" fontId="30" fillId="0" borderId="0" xfId="0" applyNumberFormat="1" applyFont="1" applyFill="1" applyAlignment="1">
      <alignment horizontal="right"/>
    </xf>
    <xf numFmtId="0" fontId="0" fillId="0" borderId="11" xfId="0" applyBorder="1" applyAlignment="1">
      <alignment horizontal="right"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31" fillId="0" borderId="0" xfId="0" applyFont="1" applyAlignment="1">
      <alignment/>
    </xf>
    <xf numFmtId="0" fontId="2" fillId="2" borderId="0" xfId="15" applyFill="1" applyAlignment="1">
      <alignment horizontal="center"/>
    </xf>
    <xf numFmtId="0" fontId="0" fillId="0" borderId="0" xfId="0" applyAlignment="1">
      <alignment horizontal="center"/>
    </xf>
    <xf numFmtId="0" fontId="16" fillId="3" borderId="0" xfId="0" applyFont="1" applyFill="1" applyAlignment="1">
      <alignment horizontal="center"/>
    </xf>
    <xf numFmtId="3" fontId="0" fillId="2" borderId="0" xfId="0" applyNumberFormat="1" applyFill="1" applyAlignment="1">
      <alignment vertical="center"/>
    </xf>
    <xf numFmtId="169" fontId="0" fillId="2" borderId="0" xfId="0" applyNumberForma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21" fillId="2" borderId="0" xfId="15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hyperlink" Target="http://www.diba.cat/" TargetMode="External" /><Relationship Id="rId3" Type="http://schemas.openxmlformats.org/officeDocument/2006/relationships/hyperlink" Target="http://www.diba.ca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57150</xdr:rowOff>
    </xdr:from>
    <xdr:to>
      <xdr:col>1</xdr:col>
      <xdr:colOff>428625</xdr:colOff>
      <xdr:row>2</xdr:row>
      <xdr:rowOff>219075</xdr:rowOff>
    </xdr:to>
    <xdr:pic>
      <xdr:nvPicPr>
        <xdr:cNvPr id="1" name="Picture 1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10</xdr:col>
      <xdr:colOff>276225</xdr:colOff>
      <xdr:row>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xodel@googlegroups.com" TargetMode="External" /><Relationship Id="rId2" Type="http://schemas.openxmlformats.org/officeDocument/2006/relationships/hyperlink" Target="http://www.diba.cat/web/promoeco/xodel/default" TargetMode="External" /><Relationship Id="rId3" Type="http://schemas.openxmlformats.org/officeDocument/2006/relationships/hyperlink" Target="https://groups.google.com/group/xodel?hl=es" TargetMode="External" /><Relationship Id="rId4" Type="http://schemas.openxmlformats.org/officeDocument/2006/relationships/hyperlink" Target="http://www.ine.es/jaxi/menu.do?type=pcaxis&amp;path=/t20/e260&amp;file=inebase&amp;L=" TargetMode="External" /><Relationship Id="rId5" Type="http://schemas.openxmlformats.org/officeDocument/2006/relationships/hyperlink" Target="http://www.idescat.cat/cat/poblacio/poblrecomptes.html" TargetMode="External" /><Relationship Id="rId6" Type="http://schemas.openxmlformats.org/officeDocument/2006/relationships/hyperlink" Target="http://www.diba.cat/hg2/menu_pre.asp" TargetMode="External" /><Relationship Id="rId7" Type="http://schemas.openxmlformats.org/officeDocument/2006/relationships/hyperlink" Target="http://www20.gencat.cat/portal/site/observatoritreball/menuitem.d7ae7a309d9733d498740d63b0c0e1a0/?vgnextoid=036cd247538af110VgnVCM1000000b0c1e0aRCRD&amp;vgnextchannel=036cd247538af110VgnVCM1000000b0c1e0aRCRD&amp;vgnextfmt=default" TargetMode="External" /><Relationship Id="rId8" Type="http://schemas.openxmlformats.org/officeDocument/2006/relationships/comments" Target="../comments5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="85" zoomScaleNormal="85" workbookViewId="0" topLeftCell="A1">
      <selection activeCell="O38" sqref="O38"/>
    </sheetView>
  </sheetViews>
  <sheetFormatPr defaultColWidth="11.421875" defaultRowHeight="12.75"/>
  <cols>
    <col min="1" max="1" width="22.7109375" style="0" customWidth="1"/>
  </cols>
  <sheetData>
    <row r="1" spans="1:12" ht="12.75">
      <c r="A1" t="s">
        <v>48</v>
      </c>
      <c r="B1" t="s">
        <v>62</v>
      </c>
      <c r="C1" t="s">
        <v>62</v>
      </c>
      <c r="J1" t="s">
        <v>48</v>
      </c>
      <c r="K1" t="s">
        <v>62</v>
      </c>
      <c r="L1" t="s">
        <v>62</v>
      </c>
    </row>
    <row r="2" spans="1:12" ht="12.75">
      <c r="A2" t="s">
        <v>49</v>
      </c>
      <c r="B2" t="s">
        <v>63</v>
      </c>
      <c r="C2" t="s">
        <v>63</v>
      </c>
      <c r="J2" t="s">
        <v>49</v>
      </c>
      <c r="K2" t="s">
        <v>66</v>
      </c>
      <c r="L2" t="s">
        <v>66</v>
      </c>
    </row>
    <row r="3" spans="1:12" ht="12.75">
      <c r="A3" t="s">
        <v>50</v>
      </c>
      <c r="B3">
        <v>2001</v>
      </c>
      <c r="C3">
        <v>2001</v>
      </c>
      <c r="J3" t="s">
        <v>50</v>
      </c>
      <c r="K3">
        <v>2001</v>
      </c>
      <c r="L3">
        <v>2001</v>
      </c>
    </row>
    <row r="4" spans="1:12" ht="12.75">
      <c r="A4" t="s">
        <v>51</v>
      </c>
      <c r="B4" t="s">
        <v>65</v>
      </c>
      <c r="C4" t="s">
        <v>64</v>
      </c>
      <c r="J4" t="s">
        <v>51</v>
      </c>
      <c r="K4" t="s">
        <v>65</v>
      </c>
      <c r="L4" t="s">
        <v>64</v>
      </c>
    </row>
    <row r="5" spans="1:13" ht="12.75">
      <c r="A5" t="s">
        <v>52</v>
      </c>
      <c r="B5">
        <v>225</v>
      </c>
      <c r="C5">
        <v>149</v>
      </c>
      <c r="D5">
        <f>SUM(B5:C5)</f>
        <v>374</v>
      </c>
      <c r="E5" s="2">
        <f>B5/K5</f>
        <v>0.5269320843091335</v>
      </c>
      <c r="F5" s="2">
        <f>C5/L5</f>
        <v>0.35224586288416077</v>
      </c>
      <c r="G5" s="2">
        <f>D5/M5</f>
        <v>0.44</v>
      </c>
      <c r="J5" t="s">
        <v>52</v>
      </c>
      <c r="K5">
        <v>427</v>
      </c>
      <c r="L5">
        <v>423</v>
      </c>
      <c r="M5">
        <f>SUM(K5:L5)</f>
        <v>850</v>
      </c>
    </row>
    <row r="6" spans="1:13" ht="12.75">
      <c r="A6" t="s">
        <v>53</v>
      </c>
      <c r="B6">
        <v>603</v>
      </c>
      <c r="C6">
        <v>441</v>
      </c>
      <c r="D6">
        <f aca="true" t="shared" si="0" ref="D6:D45">SUM(B6:C6)</f>
        <v>1044</v>
      </c>
      <c r="E6" s="2">
        <f aca="true" t="shared" si="1" ref="E6:E15">B6/K6</f>
        <v>0.8226466575716235</v>
      </c>
      <c r="F6" s="2">
        <f aca="true" t="shared" si="2" ref="F6:F15">C6/L6</f>
        <v>0.6228813559322034</v>
      </c>
      <c r="G6" s="2">
        <f aca="true" t="shared" si="3" ref="G6:G15">D6/M6</f>
        <v>0.7244968771686329</v>
      </c>
      <c r="J6" t="s">
        <v>53</v>
      </c>
      <c r="K6">
        <v>733</v>
      </c>
      <c r="L6">
        <v>708</v>
      </c>
      <c r="M6">
        <f aca="true" t="shared" si="4" ref="M6:M45">SUM(K6:L6)</f>
        <v>1441</v>
      </c>
    </row>
    <row r="7" spans="1:13" ht="12.75">
      <c r="A7" t="s">
        <v>54</v>
      </c>
      <c r="B7">
        <v>676</v>
      </c>
      <c r="C7">
        <v>508</v>
      </c>
      <c r="D7">
        <f t="shared" si="0"/>
        <v>1184</v>
      </c>
      <c r="E7" s="2">
        <f t="shared" si="1"/>
        <v>0.9349930843706777</v>
      </c>
      <c r="F7" s="2">
        <f t="shared" si="2"/>
        <v>0.7875968992248062</v>
      </c>
      <c r="G7" s="2">
        <f t="shared" si="3"/>
        <v>0.8654970760233918</v>
      </c>
      <c r="J7" t="s">
        <v>54</v>
      </c>
      <c r="K7">
        <v>723</v>
      </c>
      <c r="L7">
        <v>645</v>
      </c>
      <c r="M7">
        <f t="shared" si="4"/>
        <v>1368</v>
      </c>
    </row>
    <row r="8" spans="1:13" ht="12.75">
      <c r="A8" t="s">
        <v>55</v>
      </c>
      <c r="B8">
        <v>697</v>
      </c>
      <c r="C8">
        <v>513</v>
      </c>
      <c r="D8">
        <f t="shared" si="0"/>
        <v>1210</v>
      </c>
      <c r="E8" s="2">
        <f t="shared" si="1"/>
        <v>0.9444444444444444</v>
      </c>
      <c r="F8" s="2">
        <f t="shared" si="2"/>
        <v>0.7844036697247706</v>
      </c>
      <c r="G8" s="2">
        <f t="shared" si="3"/>
        <v>0.8692528735632183</v>
      </c>
      <c r="J8" t="s">
        <v>55</v>
      </c>
      <c r="K8">
        <v>738</v>
      </c>
      <c r="L8">
        <v>654</v>
      </c>
      <c r="M8">
        <f t="shared" si="4"/>
        <v>1392</v>
      </c>
    </row>
    <row r="9" spans="1:13" ht="12.75">
      <c r="A9" t="s">
        <v>56</v>
      </c>
      <c r="B9">
        <v>686</v>
      </c>
      <c r="C9">
        <v>498</v>
      </c>
      <c r="D9">
        <f t="shared" si="0"/>
        <v>1184</v>
      </c>
      <c r="E9" s="2">
        <f t="shared" si="1"/>
        <v>0.9488243430152143</v>
      </c>
      <c r="F9" s="2">
        <f t="shared" si="2"/>
        <v>0.7867298578199052</v>
      </c>
      <c r="G9" s="2">
        <f t="shared" si="3"/>
        <v>0.8731563421828908</v>
      </c>
      <c r="J9" t="s">
        <v>56</v>
      </c>
      <c r="K9">
        <v>723</v>
      </c>
      <c r="L9">
        <v>633</v>
      </c>
      <c r="M9">
        <f t="shared" si="4"/>
        <v>1356</v>
      </c>
    </row>
    <row r="10" spans="1:13" ht="12.75">
      <c r="A10" t="s">
        <v>57</v>
      </c>
      <c r="B10">
        <v>670</v>
      </c>
      <c r="C10">
        <v>533</v>
      </c>
      <c r="D10">
        <f t="shared" si="0"/>
        <v>1203</v>
      </c>
      <c r="E10" s="2">
        <f t="shared" si="1"/>
        <v>0.9476661951909476</v>
      </c>
      <c r="F10" s="2">
        <f t="shared" si="2"/>
        <v>0.7571022727272727</v>
      </c>
      <c r="G10" s="2">
        <f t="shared" si="3"/>
        <v>0.8525868178596739</v>
      </c>
      <c r="J10" t="s">
        <v>57</v>
      </c>
      <c r="K10">
        <v>707</v>
      </c>
      <c r="L10">
        <v>704</v>
      </c>
      <c r="M10">
        <f t="shared" si="4"/>
        <v>1411</v>
      </c>
    </row>
    <row r="11" spans="1:13" ht="12.75">
      <c r="A11" t="s">
        <v>58</v>
      </c>
      <c r="B11">
        <v>561</v>
      </c>
      <c r="C11">
        <v>390</v>
      </c>
      <c r="D11">
        <f t="shared" si="0"/>
        <v>951</v>
      </c>
      <c r="E11" s="2">
        <f t="shared" si="1"/>
        <v>0.9151712887438825</v>
      </c>
      <c r="F11" s="2">
        <f t="shared" si="2"/>
        <v>0.6989247311827957</v>
      </c>
      <c r="G11" s="2">
        <f t="shared" si="3"/>
        <v>0.8121263877028181</v>
      </c>
      <c r="J11" t="s">
        <v>58</v>
      </c>
      <c r="K11">
        <v>613</v>
      </c>
      <c r="L11">
        <v>558</v>
      </c>
      <c r="M11">
        <f t="shared" si="4"/>
        <v>1171</v>
      </c>
    </row>
    <row r="12" spans="1:13" ht="12.75">
      <c r="A12" t="s">
        <v>59</v>
      </c>
      <c r="B12">
        <v>457</v>
      </c>
      <c r="C12">
        <v>314</v>
      </c>
      <c r="D12">
        <f t="shared" si="0"/>
        <v>771</v>
      </c>
      <c r="E12" s="2">
        <f t="shared" si="1"/>
        <v>0.914</v>
      </c>
      <c r="F12" s="2">
        <f t="shared" si="2"/>
        <v>0.6168958742632613</v>
      </c>
      <c r="G12" s="2">
        <f t="shared" si="3"/>
        <v>0.7641228939544104</v>
      </c>
      <c r="J12" t="s">
        <v>59</v>
      </c>
      <c r="K12">
        <v>500</v>
      </c>
      <c r="L12">
        <v>509</v>
      </c>
      <c r="M12">
        <f t="shared" si="4"/>
        <v>1009</v>
      </c>
    </row>
    <row r="13" spans="1:13" ht="12.75">
      <c r="A13" t="s">
        <v>60</v>
      </c>
      <c r="B13">
        <v>323</v>
      </c>
      <c r="C13">
        <v>200</v>
      </c>
      <c r="D13">
        <f t="shared" si="0"/>
        <v>523</v>
      </c>
      <c r="E13" s="2">
        <f t="shared" si="1"/>
        <v>0.7801932367149759</v>
      </c>
      <c r="F13" s="2">
        <f t="shared" si="2"/>
        <v>0.4716981132075472</v>
      </c>
      <c r="G13" s="2">
        <f t="shared" si="3"/>
        <v>0.6241050119331742</v>
      </c>
      <c r="J13" t="s">
        <v>60</v>
      </c>
      <c r="K13">
        <v>414</v>
      </c>
      <c r="L13">
        <v>424</v>
      </c>
      <c r="M13">
        <f t="shared" si="4"/>
        <v>838</v>
      </c>
    </row>
    <row r="14" spans="1:13" ht="12.75">
      <c r="A14" t="s">
        <v>61</v>
      </c>
      <c r="B14">
        <v>167</v>
      </c>
      <c r="C14">
        <v>49</v>
      </c>
      <c r="D14">
        <f t="shared" si="0"/>
        <v>216</v>
      </c>
      <c r="E14" s="2">
        <f t="shared" si="1"/>
        <v>0.4677871148459384</v>
      </c>
      <c r="F14" s="2">
        <f t="shared" si="2"/>
        <v>0.1384180790960452</v>
      </c>
      <c r="G14" s="2">
        <f t="shared" si="3"/>
        <v>0.3037974683544304</v>
      </c>
      <c r="J14" t="s">
        <v>61</v>
      </c>
      <c r="K14">
        <v>357</v>
      </c>
      <c r="L14">
        <v>354</v>
      </c>
      <c r="M14">
        <f t="shared" si="4"/>
        <v>711</v>
      </c>
    </row>
    <row r="15" spans="2:13" ht="12.75">
      <c r="B15">
        <f>SUM(B5:B14)</f>
        <v>5065</v>
      </c>
      <c r="C15">
        <f aca="true" t="shared" si="5" ref="C15:M15">SUM(C5:C14)</f>
        <v>3595</v>
      </c>
      <c r="D15">
        <f t="shared" si="5"/>
        <v>8660</v>
      </c>
      <c r="E15" s="2">
        <f t="shared" si="1"/>
        <v>0.8534119629317607</v>
      </c>
      <c r="F15" s="2">
        <f t="shared" si="2"/>
        <v>0.640591589451176</v>
      </c>
      <c r="G15" s="2">
        <f t="shared" si="3"/>
        <v>0.7499783493548108</v>
      </c>
      <c r="J15">
        <f t="shared" si="5"/>
        <v>0</v>
      </c>
      <c r="K15">
        <f t="shared" si="5"/>
        <v>5935</v>
      </c>
      <c r="L15">
        <f t="shared" si="5"/>
        <v>5612</v>
      </c>
      <c r="M15">
        <f t="shared" si="5"/>
        <v>11547</v>
      </c>
    </row>
    <row r="16" spans="4:13" ht="12.75">
      <c r="D16">
        <f t="shared" si="0"/>
        <v>0</v>
      </c>
      <c r="E16" s="2"/>
      <c r="F16" s="2"/>
      <c r="G16" s="2"/>
      <c r="M16">
        <f t="shared" si="4"/>
        <v>0</v>
      </c>
    </row>
    <row r="17" spans="1:13" ht="12.75">
      <c r="A17" t="s">
        <v>48</v>
      </c>
      <c r="B17" t="s">
        <v>67</v>
      </c>
      <c r="C17" t="s">
        <v>67</v>
      </c>
      <c r="D17">
        <f t="shared" si="0"/>
        <v>0</v>
      </c>
      <c r="E17" s="2"/>
      <c r="F17" s="2"/>
      <c r="G17" s="2"/>
      <c r="J17" t="s">
        <v>48</v>
      </c>
      <c r="K17" t="s">
        <v>67</v>
      </c>
      <c r="L17" t="s">
        <v>67</v>
      </c>
      <c r="M17">
        <f t="shared" si="4"/>
        <v>0</v>
      </c>
    </row>
    <row r="18" spans="1:13" ht="12.75">
      <c r="A18" t="s">
        <v>49</v>
      </c>
      <c r="B18" t="s">
        <v>63</v>
      </c>
      <c r="C18" t="s">
        <v>63</v>
      </c>
      <c r="D18">
        <f t="shared" si="0"/>
        <v>0</v>
      </c>
      <c r="E18" s="2"/>
      <c r="F18" s="2"/>
      <c r="G18" s="2"/>
      <c r="J18" t="s">
        <v>49</v>
      </c>
      <c r="K18" t="s">
        <v>66</v>
      </c>
      <c r="L18" t="s">
        <v>66</v>
      </c>
      <c r="M18">
        <f t="shared" si="4"/>
        <v>0</v>
      </c>
    </row>
    <row r="19" spans="1:13" ht="12.75">
      <c r="A19" t="s">
        <v>50</v>
      </c>
      <c r="B19">
        <v>2001</v>
      </c>
      <c r="C19">
        <v>2001</v>
      </c>
      <c r="D19">
        <f t="shared" si="0"/>
        <v>4002</v>
      </c>
      <c r="E19" s="2"/>
      <c r="F19" s="2"/>
      <c r="G19" s="2"/>
      <c r="J19" t="s">
        <v>50</v>
      </c>
      <c r="K19">
        <v>2001</v>
      </c>
      <c r="L19">
        <v>2001</v>
      </c>
      <c r="M19">
        <f t="shared" si="4"/>
        <v>4002</v>
      </c>
    </row>
    <row r="20" spans="1:13" ht="12.75">
      <c r="A20" t="s">
        <v>51</v>
      </c>
      <c r="B20" t="s">
        <v>65</v>
      </c>
      <c r="C20" t="s">
        <v>64</v>
      </c>
      <c r="D20">
        <f t="shared" si="0"/>
        <v>0</v>
      </c>
      <c r="E20" s="2"/>
      <c r="F20" s="2"/>
      <c r="G20" s="2"/>
      <c r="J20" t="s">
        <v>51</v>
      </c>
      <c r="K20" t="s">
        <v>65</v>
      </c>
      <c r="L20" t="s">
        <v>64</v>
      </c>
      <c r="M20">
        <f t="shared" si="4"/>
        <v>0</v>
      </c>
    </row>
    <row r="21" spans="1:13" ht="12.75">
      <c r="A21" t="s">
        <v>52</v>
      </c>
      <c r="B21">
        <v>1335</v>
      </c>
      <c r="C21">
        <v>978</v>
      </c>
      <c r="D21">
        <f t="shared" si="0"/>
        <v>2313</v>
      </c>
      <c r="E21" s="2">
        <f aca="true" t="shared" si="6" ref="E21:E46">B21/K21</f>
        <v>0.488831929696082</v>
      </c>
      <c r="F21" s="2">
        <f aca="true" t="shared" si="7" ref="F21:F46">C21/L21</f>
        <v>0.36574420344053854</v>
      </c>
      <c r="G21" s="2">
        <f aca="true" t="shared" si="8" ref="G21:G46">D21/M21</f>
        <v>0.4279370952821462</v>
      </c>
      <c r="J21" t="s">
        <v>52</v>
      </c>
      <c r="K21">
        <v>2731</v>
      </c>
      <c r="L21">
        <v>2674</v>
      </c>
      <c r="M21">
        <f t="shared" si="4"/>
        <v>5405</v>
      </c>
    </row>
    <row r="22" spans="1:13" ht="12.75">
      <c r="A22" t="s">
        <v>53</v>
      </c>
      <c r="B22">
        <v>3519</v>
      </c>
      <c r="C22">
        <v>3011</v>
      </c>
      <c r="D22">
        <f t="shared" si="0"/>
        <v>6530</v>
      </c>
      <c r="E22" s="2">
        <f t="shared" si="6"/>
        <v>0.7872483221476511</v>
      </c>
      <c r="F22" s="2">
        <f t="shared" si="7"/>
        <v>0.7036690815611124</v>
      </c>
      <c r="G22" s="2">
        <f t="shared" si="8"/>
        <v>0.746371013830152</v>
      </c>
      <c r="J22" t="s">
        <v>53</v>
      </c>
      <c r="K22">
        <v>4470</v>
      </c>
      <c r="L22">
        <v>4279</v>
      </c>
      <c r="M22">
        <f t="shared" si="4"/>
        <v>8749</v>
      </c>
    </row>
    <row r="23" spans="1:13" ht="12.75">
      <c r="A23" t="s">
        <v>54</v>
      </c>
      <c r="B23">
        <v>4773</v>
      </c>
      <c r="C23">
        <v>3983</v>
      </c>
      <c r="D23">
        <f t="shared" si="0"/>
        <v>8756</v>
      </c>
      <c r="E23" s="2">
        <f t="shared" si="6"/>
        <v>0.9258971871968962</v>
      </c>
      <c r="F23" s="2">
        <f t="shared" si="7"/>
        <v>0.8260058067192037</v>
      </c>
      <c r="G23" s="2">
        <f t="shared" si="8"/>
        <v>0.8776185226019846</v>
      </c>
      <c r="J23" t="s">
        <v>54</v>
      </c>
      <c r="K23">
        <v>5155</v>
      </c>
      <c r="L23">
        <v>4822</v>
      </c>
      <c r="M23">
        <f t="shared" si="4"/>
        <v>9977</v>
      </c>
    </row>
    <row r="24" spans="1:13" ht="12.75">
      <c r="A24" t="s">
        <v>55</v>
      </c>
      <c r="B24">
        <v>4753</v>
      </c>
      <c r="C24">
        <v>3307</v>
      </c>
      <c r="D24">
        <f t="shared" si="0"/>
        <v>8060</v>
      </c>
      <c r="E24" s="2">
        <f t="shared" si="6"/>
        <v>0.9515515515515516</v>
      </c>
      <c r="F24" s="2">
        <f t="shared" si="7"/>
        <v>0.751249432076329</v>
      </c>
      <c r="G24" s="2">
        <f t="shared" si="8"/>
        <v>0.8577205491114185</v>
      </c>
      <c r="J24" t="s">
        <v>55</v>
      </c>
      <c r="K24">
        <v>4995</v>
      </c>
      <c r="L24">
        <v>4402</v>
      </c>
      <c r="M24">
        <f t="shared" si="4"/>
        <v>9397</v>
      </c>
    </row>
    <row r="25" spans="1:13" ht="12.75">
      <c r="A25" t="s">
        <v>56</v>
      </c>
      <c r="B25">
        <v>4042</v>
      </c>
      <c r="C25">
        <v>2907</v>
      </c>
      <c r="D25">
        <f t="shared" si="0"/>
        <v>6949</v>
      </c>
      <c r="E25" s="2">
        <f t="shared" si="6"/>
        <v>0.942410818372581</v>
      </c>
      <c r="F25" s="2">
        <f t="shared" si="7"/>
        <v>0.6919781004522733</v>
      </c>
      <c r="G25" s="2">
        <f t="shared" si="8"/>
        <v>0.81849234393404</v>
      </c>
      <c r="J25" t="s">
        <v>56</v>
      </c>
      <c r="K25">
        <v>4289</v>
      </c>
      <c r="L25">
        <v>4201</v>
      </c>
      <c r="M25">
        <f t="shared" si="4"/>
        <v>8490</v>
      </c>
    </row>
    <row r="26" spans="1:13" ht="12.75">
      <c r="A26" t="s">
        <v>57</v>
      </c>
      <c r="B26">
        <v>3784</v>
      </c>
      <c r="C26">
        <v>2654</v>
      </c>
      <c r="D26">
        <f t="shared" si="0"/>
        <v>6438</v>
      </c>
      <c r="E26" s="2">
        <f t="shared" si="6"/>
        <v>0.9375619425173439</v>
      </c>
      <c r="F26" s="2">
        <f t="shared" si="7"/>
        <v>0.6742886178861789</v>
      </c>
      <c r="G26" s="2">
        <f t="shared" si="8"/>
        <v>0.8075765178123432</v>
      </c>
      <c r="J26" t="s">
        <v>57</v>
      </c>
      <c r="K26">
        <v>4036</v>
      </c>
      <c r="L26">
        <v>3936</v>
      </c>
      <c r="M26">
        <f t="shared" si="4"/>
        <v>7972</v>
      </c>
    </row>
    <row r="27" spans="1:13" ht="12.75">
      <c r="A27" t="s">
        <v>58</v>
      </c>
      <c r="B27">
        <v>3183</v>
      </c>
      <c r="C27">
        <v>2194</v>
      </c>
      <c r="D27">
        <f t="shared" si="0"/>
        <v>5377</v>
      </c>
      <c r="E27" s="2">
        <f t="shared" si="6"/>
        <v>0.9218071242397915</v>
      </c>
      <c r="F27" s="2">
        <f t="shared" si="7"/>
        <v>0.6229415105053947</v>
      </c>
      <c r="G27" s="2">
        <f t="shared" si="8"/>
        <v>0.7708960573476703</v>
      </c>
      <c r="J27" t="s">
        <v>58</v>
      </c>
      <c r="K27">
        <v>3453</v>
      </c>
      <c r="L27">
        <v>3522</v>
      </c>
      <c r="M27">
        <f t="shared" si="4"/>
        <v>6975</v>
      </c>
    </row>
    <row r="28" spans="1:13" ht="12.75">
      <c r="A28" t="s">
        <v>59</v>
      </c>
      <c r="B28">
        <v>2799</v>
      </c>
      <c r="C28">
        <v>1728</v>
      </c>
      <c r="D28">
        <f t="shared" si="0"/>
        <v>4527</v>
      </c>
      <c r="E28" s="2">
        <f t="shared" si="6"/>
        <v>0.8777046095954845</v>
      </c>
      <c r="F28" s="2">
        <f t="shared" si="7"/>
        <v>0.5187631341939357</v>
      </c>
      <c r="G28" s="2">
        <f t="shared" si="8"/>
        <v>0.6943251533742332</v>
      </c>
      <c r="J28" t="s">
        <v>59</v>
      </c>
      <c r="K28">
        <v>3189</v>
      </c>
      <c r="L28">
        <v>3331</v>
      </c>
      <c r="M28">
        <f t="shared" si="4"/>
        <v>6520</v>
      </c>
    </row>
    <row r="29" spans="1:13" ht="12.75">
      <c r="A29" t="s">
        <v>60</v>
      </c>
      <c r="B29">
        <v>2180</v>
      </c>
      <c r="C29">
        <v>1189</v>
      </c>
      <c r="D29">
        <f t="shared" si="0"/>
        <v>3369</v>
      </c>
      <c r="E29" s="2">
        <f t="shared" si="6"/>
        <v>0.7819225251076041</v>
      </c>
      <c r="F29" s="2">
        <f t="shared" si="7"/>
        <v>0.41486392184228893</v>
      </c>
      <c r="G29" s="2">
        <f t="shared" si="8"/>
        <v>0.5958613371064733</v>
      </c>
      <c r="J29" t="s">
        <v>60</v>
      </c>
      <c r="K29">
        <v>2788</v>
      </c>
      <c r="L29">
        <v>2866</v>
      </c>
      <c r="M29">
        <f t="shared" si="4"/>
        <v>5654</v>
      </c>
    </row>
    <row r="30" spans="1:13" ht="12.75">
      <c r="A30" t="s">
        <v>61</v>
      </c>
      <c r="B30">
        <v>1002</v>
      </c>
      <c r="C30">
        <v>484</v>
      </c>
      <c r="D30">
        <f t="shared" si="0"/>
        <v>1486</v>
      </c>
      <c r="E30" s="2">
        <f t="shared" si="6"/>
        <v>0.4673507462686567</v>
      </c>
      <c r="F30" s="2">
        <f t="shared" si="7"/>
        <v>0.2071917808219178</v>
      </c>
      <c r="G30" s="2">
        <f t="shared" si="8"/>
        <v>0.33169642857142856</v>
      </c>
      <c r="J30" t="s">
        <v>61</v>
      </c>
      <c r="K30">
        <v>2144</v>
      </c>
      <c r="L30">
        <v>2336</v>
      </c>
      <c r="M30">
        <f t="shared" si="4"/>
        <v>4480</v>
      </c>
    </row>
    <row r="31" spans="2:13" ht="12.75">
      <c r="B31">
        <f>SUM(B21:B30)</f>
        <v>31370</v>
      </c>
      <c r="C31">
        <f>SUM(C21:C30)</f>
        <v>22435</v>
      </c>
      <c r="D31">
        <f>SUM(D21:D30)</f>
        <v>53805</v>
      </c>
      <c r="E31" s="2">
        <f t="shared" si="6"/>
        <v>0.8421476510067114</v>
      </c>
      <c r="F31" s="2">
        <f t="shared" si="7"/>
        <v>0.6168715114520609</v>
      </c>
      <c r="G31" s="2">
        <f t="shared" si="8"/>
        <v>0.7308575231937408</v>
      </c>
      <c r="J31">
        <f>SUM(J21:J30)</f>
        <v>0</v>
      </c>
      <c r="K31">
        <f>SUM(K21:K30)</f>
        <v>37250</v>
      </c>
      <c r="L31">
        <f>SUM(L21:L30)</f>
        <v>36369</v>
      </c>
      <c r="M31">
        <f>SUM(M21:M30)</f>
        <v>73619</v>
      </c>
    </row>
    <row r="32" spans="4:13" ht="12.75">
      <c r="D32">
        <f t="shared" si="0"/>
        <v>0</v>
      </c>
      <c r="E32" s="2"/>
      <c r="F32" s="2"/>
      <c r="G32" s="2"/>
      <c r="M32">
        <f t="shared" si="4"/>
        <v>0</v>
      </c>
    </row>
    <row r="33" spans="1:13" ht="12.75">
      <c r="A33" t="s">
        <v>49</v>
      </c>
      <c r="B33" t="s">
        <v>63</v>
      </c>
      <c r="C33" t="s">
        <v>63</v>
      </c>
      <c r="D33">
        <f t="shared" si="0"/>
        <v>0</v>
      </c>
      <c r="E33" s="2"/>
      <c r="F33" s="2"/>
      <c r="G33" s="2"/>
      <c r="J33" t="s">
        <v>49</v>
      </c>
      <c r="K33" t="s">
        <v>66</v>
      </c>
      <c r="L33" t="s">
        <v>66</v>
      </c>
      <c r="M33">
        <f t="shared" si="4"/>
        <v>0</v>
      </c>
    </row>
    <row r="34" spans="1:13" ht="12.75">
      <c r="A34" t="s">
        <v>50</v>
      </c>
      <c r="B34">
        <v>2001</v>
      </c>
      <c r="C34">
        <v>2001</v>
      </c>
      <c r="D34">
        <f t="shared" si="0"/>
        <v>4002</v>
      </c>
      <c r="E34" s="2"/>
      <c r="F34" s="2"/>
      <c r="G34" s="2"/>
      <c r="J34" t="s">
        <v>50</v>
      </c>
      <c r="K34">
        <v>2001</v>
      </c>
      <c r="L34">
        <v>2001</v>
      </c>
      <c r="M34">
        <f t="shared" si="4"/>
        <v>4002</v>
      </c>
    </row>
    <row r="35" spans="1:13" ht="12.75">
      <c r="A35" t="s">
        <v>51</v>
      </c>
      <c r="B35" t="s">
        <v>65</v>
      </c>
      <c r="C35" t="s">
        <v>64</v>
      </c>
      <c r="D35">
        <f t="shared" si="0"/>
        <v>0</v>
      </c>
      <c r="E35" s="2"/>
      <c r="F35" s="2"/>
      <c r="G35" s="2"/>
      <c r="J35" t="s">
        <v>51</v>
      </c>
      <c r="K35" t="s">
        <v>65</v>
      </c>
      <c r="L35" t="s">
        <v>64</v>
      </c>
      <c r="M35">
        <f t="shared" si="4"/>
        <v>0</v>
      </c>
    </row>
    <row r="36" spans="1:13" ht="12.75">
      <c r="A36" t="s">
        <v>52</v>
      </c>
      <c r="B36">
        <v>44642</v>
      </c>
      <c r="C36">
        <v>31782</v>
      </c>
      <c r="D36">
        <f t="shared" si="0"/>
        <v>76424</v>
      </c>
      <c r="E36" s="2">
        <f t="shared" si="6"/>
        <v>0.41088653265591635</v>
      </c>
      <c r="F36" s="2">
        <f t="shared" si="7"/>
        <v>0.30566375256066247</v>
      </c>
      <c r="G36" s="2">
        <f t="shared" si="8"/>
        <v>0.35943092298647855</v>
      </c>
      <c r="J36" t="s">
        <v>52</v>
      </c>
      <c r="K36">
        <v>108648</v>
      </c>
      <c r="L36">
        <v>103977</v>
      </c>
      <c r="M36">
        <f t="shared" si="4"/>
        <v>212625</v>
      </c>
    </row>
    <row r="37" spans="1:13" ht="12.75">
      <c r="A37" t="s">
        <v>53</v>
      </c>
      <c r="B37">
        <v>135524</v>
      </c>
      <c r="C37">
        <v>118693</v>
      </c>
      <c r="D37">
        <f t="shared" si="0"/>
        <v>254217</v>
      </c>
      <c r="E37" s="2">
        <f t="shared" si="6"/>
        <v>0.7310723552544275</v>
      </c>
      <c r="F37" s="2">
        <f t="shared" si="7"/>
        <v>0.6706842286676499</v>
      </c>
      <c r="G37" s="2">
        <f t="shared" si="8"/>
        <v>0.7015785842417552</v>
      </c>
      <c r="J37" t="s">
        <v>53</v>
      </c>
      <c r="K37">
        <v>185377</v>
      </c>
      <c r="L37">
        <v>176973</v>
      </c>
      <c r="M37">
        <f t="shared" si="4"/>
        <v>362350</v>
      </c>
    </row>
    <row r="38" spans="1:13" ht="12.75">
      <c r="A38" t="s">
        <v>54</v>
      </c>
      <c r="B38">
        <v>199583</v>
      </c>
      <c r="C38">
        <v>176057</v>
      </c>
      <c r="D38">
        <f t="shared" si="0"/>
        <v>375640</v>
      </c>
      <c r="E38" s="2">
        <f t="shared" si="6"/>
        <v>0.9044205279256826</v>
      </c>
      <c r="F38" s="2">
        <f t="shared" si="7"/>
        <v>0.8406323710572304</v>
      </c>
      <c r="G38" s="2">
        <f t="shared" si="8"/>
        <v>0.8733600087419701</v>
      </c>
      <c r="J38" t="s">
        <v>54</v>
      </c>
      <c r="K38">
        <v>220675</v>
      </c>
      <c r="L38">
        <v>209434</v>
      </c>
      <c r="M38">
        <f t="shared" si="4"/>
        <v>430109</v>
      </c>
    </row>
    <row r="39" spans="1:13" ht="12.75">
      <c r="A39" t="s">
        <v>55</v>
      </c>
      <c r="B39">
        <v>193843</v>
      </c>
      <c r="C39">
        <v>158766</v>
      </c>
      <c r="D39">
        <f t="shared" si="0"/>
        <v>352609</v>
      </c>
      <c r="E39" s="2">
        <f t="shared" si="6"/>
        <v>0.9355718367504536</v>
      </c>
      <c r="F39" s="2">
        <f t="shared" si="7"/>
        <v>0.8015165436536384</v>
      </c>
      <c r="G39" s="2">
        <f t="shared" si="8"/>
        <v>0.8700508791582978</v>
      </c>
      <c r="J39" t="s">
        <v>55</v>
      </c>
      <c r="K39">
        <v>207192</v>
      </c>
      <c r="L39">
        <v>198082</v>
      </c>
      <c r="M39">
        <f t="shared" si="4"/>
        <v>405274</v>
      </c>
    </row>
    <row r="40" spans="1:13" ht="12.75">
      <c r="A40" t="s">
        <v>56</v>
      </c>
      <c r="B40">
        <v>180237</v>
      </c>
      <c r="C40">
        <v>141520</v>
      </c>
      <c r="D40">
        <f t="shared" si="0"/>
        <v>321757</v>
      </c>
      <c r="E40" s="2">
        <f t="shared" si="6"/>
        <v>0.9369288350574414</v>
      </c>
      <c r="F40" s="2">
        <f t="shared" si="7"/>
        <v>0.7465473766392707</v>
      </c>
      <c r="G40" s="2">
        <f t="shared" si="8"/>
        <v>0.8424369527879016</v>
      </c>
      <c r="J40" t="s">
        <v>56</v>
      </c>
      <c r="K40">
        <v>192370</v>
      </c>
      <c r="L40">
        <v>189566</v>
      </c>
      <c r="M40">
        <f t="shared" si="4"/>
        <v>381936</v>
      </c>
    </row>
    <row r="41" spans="1:13" ht="12.75">
      <c r="A41" t="s">
        <v>57</v>
      </c>
      <c r="B41">
        <v>160831</v>
      </c>
      <c r="C41">
        <v>127803</v>
      </c>
      <c r="D41">
        <f t="shared" si="0"/>
        <v>288634</v>
      </c>
      <c r="E41" s="2">
        <f t="shared" si="6"/>
        <v>0.93164071551045</v>
      </c>
      <c r="F41" s="2">
        <f t="shared" si="7"/>
        <v>0.713504912907548</v>
      </c>
      <c r="G41" s="2">
        <f t="shared" si="8"/>
        <v>0.8205610771225181</v>
      </c>
      <c r="J41" t="s">
        <v>57</v>
      </c>
      <c r="K41">
        <v>172632</v>
      </c>
      <c r="L41">
        <v>179120</v>
      </c>
      <c r="M41">
        <f t="shared" si="4"/>
        <v>351752</v>
      </c>
    </row>
    <row r="42" spans="1:13" ht="12.75">
      <c r="A42" t="s">
        <v>58</v>
      </c>
      <c r="B42">
        <v>143618</v>
      </c>
      <c r="C42">
        <v>104862</v>
      </c>
      <c r="D42">
        <f t="shared" si="0"/>
        <v>248480</v>
      </c>
      <c r="E42" s="2">
        <f t="shared" si="6"/>
        <v>0.9189199564911382</v>
      </c>
      <c r="F42" s="2">
        <f t="shared" si="7"/>
        <v>0.6448720550523034</v>
      </c>
      <c r="G42" s="2">
        <f t="shared" si="8"/>
        <v>0.7791808691780157</v>
      </c>
      <c r="J42" t="s">
        <v>58</v>
      </c>
      <c r="K42">
        <v>156290</v>
      </c>
      <c r="L42">
        <v>162609</v>
      </c>
      <c r="M42">
        <f t="shared" si="4"/>
        <v>318899</v>
      </c>
    </row>
    <row r="43" spans="1:13" ht="12.75">
      <c r="A43" t="s">
        <v>59</v>
      </c>
      <c r="B43">
        <v>133214</v>
      </c>
      <c r="C43">
        <v>81201</v>
      </c>
      <c r="D43">
        <f t="shared" si="0"/>
        <v>214415</v>
      </c>
      <c r="E43" s="2">
        <f t="shared" si="6"/>
        <v>0.8847431061048828</v>
      </c>
      <c r="F43" s="2">
        <f t="shared" si="7"/>
        <v>0.5123964334618516</v>
      </c>
      <c r="G43" s="2">
        <f t="shared" si="8"/>
        <v>0.6938076177594559</v>
      </c>
      <c r="J43" t="s">
        <v>59</v>
      </c>
      <c r="K43">
        <v>150568</v>
      </c>
      <c r="L43">
        <v>158473</v>
      </c>
      <c r="M43">
        <f t="shared" si="4"/>
        <v>309041</v>
      </c>
    </row>
    <row r="44" spans="1:13" ht="12.75">
      <c r="A44" t="s">
        <v>60</v>
      </c>
      <c r="B44">
        <v>105792</v>
      </c>
      <c r="C44">
        <v>53476</v>
      </c>
      <c r="D44">
        <f t="shared" si="0"/>
        <v>159268</v>
      </c>
      <c r="E44" s="2">
        <f t="shared" si="6"/>
        <v>0.7776136188229068</v>
      </c>
      <c r="F44" s="2">
        <f t="shared" si="7"/>
        <v>0.37458671896889884</v>
      </c>
      <c r="G44" s="2">
        <f t="shared" si="8"/>
        <v>0.5712482111281281</v>
      </c>
      <c r="J44" t="s">
        <v>60</v>
      </c>
      <c r="K44">
        <v>136047</v>
      </c>
      <c r="L44">
        <v>142760</v>
      </c>
      <c r="M44">
        <f t="shared" si="4"/>
        <v>278807</v>
      </c>
    </row>
    <row r="45" spans="1:13" ht="12.75">
      <c r="A45" t="s">
        <v>61</v>
      </c>
      <c r="B45">
        <v>51842</v>
      </c>
      <c r="C45">
        <v>23281</v>
      </c>
      <c r="D45">
        <f t="shared" si="0"/>
        <v>75123</v>
      </c>
      <c r="E45" s="2">
        <f t="shared" si="6"/>
        <v>0.4733996895260707</v>
      </c>
      <c r="F45" s="2">
        <f t="shared" si="7"/>
        <v>0.20223069639770327</v>
      </c>
      <c r="G45" s="2">
        <f t="shared" si="8"/>
        <v>0.3344284626787932</v>
      </c>
      <c r="J45" t="s">
        <v>61</v>
      </c>
      <c r="K45">
        <v>109510</v>
      </c>
      <c r="L45">
        <v>115121</v>
      </c>
      <c r="M45">
        <f t="shared" si="4"/>
        <v>224631</v>
      </c>
    </row>
    <row r="46" spans="2:13" ht="12.75">
      <c r="B46">
        <f>SUM(B36:B45)</f>
        <v>1349126</v>
      </c>
      <c r="C46">
        <f>SUM(C36:C45)</f>
        <v>1017441</v>
      </c>
      <c r="D46">
        <f>SUM(D36:D45)</f>
        <v>2366567</v>
      </c>
      <c r="E46" s="2">
        <f t="shared" si="6"/>
        <v>0.8229845623979372</v>
      </c>
      <c r="F46" s="2">
        <f t="shared" si="7"/>
        <v>0.621863988778295</v>
      </c>
      <c r="G46" s="2">
        <f t="shared" si="8"/>
        <v>0.7225223360395479</v>
      </c>
      <c r="J46">
        <f>SUM(J36:J45)</f>
        <v>0</v>
      </c>
      <c r="K46">
        <f>SUM(K36:K45)</f>
        <v>1639309</v>
      </c>
      <c r="L46">
        <f>SUM(L36:L45)</f>
        <v>1636115</v>
      </c>
      <c r="M46">
        <f>SUM(M36:M45)</f>
        <v>3275424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2"/>
  <sheetViews>
    <sheetView zoomScale="85" zoomScaleNormal="85" workbookViewId="0" topLeftCell="A1">
      <selection activeCell="O38" sqref="O38"/>
    </sheetView>
  </sheetViews>
  <sheetFormatPr defaultColWidth="11.421875" defaultRowHeight="12.75"/>
  <cols>
    <col min="2" max="4" width="14.140625" style="0" bestFit="1" customWidth="1"/>
  </cols>
  <sheetData>
    <row r="3" spans="1:4" ht="12.75">
      <c r="A3" t="s">
        <v>28</v>
      </c>
      <c r="B3" t="s">
        <v>32</v>
      </c>
      <c r="C3" t="s">
        <v>32</v>
      </c>
      <c r="D3" t="s">
        <v>32</v>
      </c>
    </row>
    <row r="4" spans="1:4" ht="12.75">
      <c r="A4" t="s">
        <v>17</v>
      </c>
      <c r="B4">
        <v>7189</v>
      </c>
      <c r="C4">
        <v>6376</v>
      </c>
      <c r="D4">
        <v>13565</v>
      </c>
    </row>
    <row r="5" spans="1:4" ht="12.75">
      <c r="A5" t="s">
        <v>18</v>
      </c>
      <c r="B5">
        <v>446</v>
      </c>
      <c r="C5">
        <v>440</v>
      </c>
      <c r="D5">
        <v>886</v>
      </c>
    </row>
    <row r="6" spans="1:4" ht="12.75">
      <c r="A6" t="s">
        <v>19</v>
      </c>
      <c r="B6">
        <v>657</v>
      </c>
      <c r="C6">
        <v>623</v>
      </c>
      <c r="D6">
        <v>1280</v>
      </c>
    </row>
    <row r="7" spans="1:4" ht="12.75">
      <c r="A7" t="s">
        <v>20</v>
      </c>
      <c r="B7">
        <v>896</v>
      </c>
      <c r="C7">
        <v>804</v>
      </c>
      <c r="D7">
        <v>1700</v>
      </c>
    </row>
    <row r="8" spans="1:4" ht="12.75">
      <c r="A8" t="s">
        <v>21</v>
      </c>
      <c r="B8">
        <v>1004</v>
      </c>
      <c r="C8">
        <v>773</v>
      </c>
      <c r="D8">
        <v>1777</v>
      </c>
    </row>
    <row r="9" spans="1:4" ht="12.75">
      <c r="A9" t="s">
        <v>22</v>
      </c>
      <c r="B9">
        <v>909</v>
      </c>
      <c r="C9">
        <v>670</v>
      </c>
      <c r="D9">
        <v>1579</v>
      </c>
    </row>
    <row r="10" spans="1:4" ht="12.75">
      <c r="A10" t="s">
        <v>23</v>
      </c>
      <c r="B10">
        <v>870</v>
      </c>
      <c r="C10">
        <v>731</v>
      </c>
      <c r="D10">
        <v>1601</v>
      </c>
    </row>
    <row r="11" spans="1:4" ht="12.75">
      <c r="A11" t="s">
        <v>24</v>
      </c>
      <c r="B11">
        <v>759</v>
      </c>
      <c r="C11">
        <v>707</v>
      </c>
      <c r="D11">
        <v>1466</v>
      </c>
    </row>
    <row r="12" spans="1:4" ht="12.75">
      <c r="A12" t="s">
        <v>25</v>
      </c>
      <c r="B12">
        <v>710</v>
      </c>
      <c r="C12">
        <v>651</v>
      </c>
      <c r="D12">
        <v>1361</v>
      </c>
    </row>
    <row r="13" spans="1:4" ht="12.75">
      <c r="A13" t="s">
        <v>26</v>
      </c>
      <c r="B13">
        <v>510</v>
      </c>
      <c r="C13">
        <v>526</v>
      </c>
      <c r="D13">
        <v>1036</v>
      </c>
    </row>
    <row r="14" spans="1:4" ht="12.75">
      <c r="A14" t="s">
        <v>27</v>
      </c>
      <c r="B14">
        <v>428</v>
      </c>
      <c r="C14">
        <v>451</v>
      </c>
      <c r="D14">
        <v>879</v>
      </c>
    </row>
    <row r="17" spans="1:4" ht="12.75">
      <c r="A17" t="s">
        <v>29</v>
      </c>
      <c r="B17" t="s">
        <v>33</v>
      </c>
      <c r="C17" t="s">
        <v>33</v>
      </c>
      <c r="D17" t="s">
        <v>33</v>
      </c>
    </row>
    <row r="18" spans="1:4" ht="12.75">
      <c r="A18" t="s">
        <v>17</v>
      </c>
      <c r="B18">
        <v>42743</v>
      </c>
      <c r="C18">
        <v>40125</v>
      </c>
      <c r="D18">
        <v>82868</v>
      </c>
    </row>
    <row r="19" spans="1:4" ht="12.75">
      <c r="A19" t="s">
        <v>18</v>
      </c>
      <c r="B19">
        <v>2527</v>
      </c>
      <c r="C19">
        <v>2286</v>
      </c>
      <c r="D19">
        <v>4813</v>
      </c>
    </row>
    <row r="20" spans="1:4" ht="12.75">
      <c r="A20" t="s">
        <v>19</v>
      </c>
      <c r="B20">
        <v>3968</v>
      </c>
      <c r="C20">
        <v>3667</v>
      </c>
      <c r="D20">
        <v>7635</v>
      </c>
    </row>
    <row r="21" spans="1:4" ht="12.75">
      <c r="A21" t="s">
        <v>20</v>
      </c>
      <c r="B21">
        <v>5543</v>
      </c>
      <c r="C21">
        <v>4908</v>
      </c>
      <c r="D21">
        <v>10451</v>
      </c>
    </row>
    <row r="22" spans="1:4" ht="12.75">
      <c r="A22" t="s">
        <v>21</v>
      </c>
      <c r="B22">
        <v>6384</v>
      </c>
      <c r="C22">
        <v>5538</v>
      </c>
      <c r="D22">
        <v>11922</v>
      </c>
    </row>
    <row r="23" spans="1:4" ht="12.75">
      <c r="A23" t="s">
        <v>22</v>
      </c>
      <c r="B23">
        <v>5693</v>
      </c>
      <c r="C23">
        <v>4839</v>
      </c>
      <c r="D23">
        <v>10532</v>
      </c>
    </row>
    <row r="24" spans="1:4" ht="12.75">
      <c r="A24" t="s">
        <v>23</v>
      </c>
      <c r="B24">
        <v>4834</v>
      </c>
      <c r="C24">
        <v>4629</v>
      </c>
      <c r="D24">
        <v>9463</v>
      </c>
    </row>
    <row r="25" spans="1:4" ht="12.75">
      <c r="A25" t="s">
        <v>24</v>
      </c>
      <c r="B25">
        <v>4224</v>
      </c>
      <c r="C25">
        <v>4133</v>
      </c>
      <c r="D25">
        <v>8357</v>
      </c>
    </row>
    <row r="26" spans="1:4" ht="12.75">
      <c r="A26" t="s">
        <v>25</v>
      </c>
      <c r="B26">
        <v>3588</v>
      </c>
      <c r="C26">
        <v>3650</v>
      </c>
      <c r="D26">
        <v>7238</v>
      </c>
    </row>
    <row r="27" spans="1:4" ht="12.75">
      <c r="A27" t="s">
        <v>26</v>
      </c>
      <c r="B27">
        <v>3252</v>
      </c>
      <c r="C27">
        <v>3383</v>
      </c>
      <c r="D27">
        <v>6635</v>
      </c>
    </row>
    <row r="28" spans="1:4" ht="12.75">
      <c r="A28" t="s">
        <v>27</v>
      </c>
      <c r="B28">
        <v>2730</v>
      </c>
      <c r="C28">
        <v>3092</v>
      </c>
      <c r="D28">
        <v>5822</v>
      </c>
    </row>
    <row r="31" spans="1:4" ht="12.75">
      <c r="A31" t="s">
        <v>30</v>
      </c>
      <c r="B31" t="s">
        <v>31</v>
      </c>
      <c r="C31" t="s">
        <v>31</v>
      </c>
      <c r="D31" t="s">
        <v>31</v>
      </c>
    </row>
    <row r="32" spans="1:4" ht="12.75">
      <c r="A32" t="s">
        <v>17</v>
      </c>
      <c r="B32">
        <v>1871490</v>
      </c>
      <c r="C32">
        <v>1822439</v>
      </c>
      <c r="D32">
        <v>3693929</v>
      </c>
    </row>
    <row r="33" spans="1:4" ht="12.75">
      <c r="A33" t="s">
        <v>18</v>
      </c>
      <c r="B33">
        <v>102511</v>
      </c>
      <c r="C33">
        <v>95799</v>
      </c>
      <c r="D33">
        <v>198310</v>
      </c>
    </row>
    <row r="34" spans="1:4" ht="12.75">
      <c r="A34" t="s">
        <v>19</v>
      </c>
      <c r="B34">
        <v>156954</v>
      </c>
      <c r="C34">
        <v>151572</v>
      </c>
      <c r="D34">
        <v>308526</v>
      </c>
    </row>
    <row r="35" spans="1:4" ht="12.75">
      <c r="A35" t="s">
        <v>20</v>
      </c>
      <c r="B35">
        <v>228644</v>
      </c>
      <c r="C35">
        <v>214440</v>
      </c>
      <c r="D35">
        <v>443084</v>
      </c>
    </row>
    <row r="36" spans="1:4" ht="12.75">
      <c r="A36" t="s">
        <v>21</v>
      </c>
      <c r="B36">
        <v>272634</v>
      </c>
      <c r="C36">
        <v>248183</v>
      </c>
      <c r="D36">
        <v>520817</v>
      </c>
    </row>
    <row r="37" spans="1:4" ht="12.75">
      <c r="A37" t="s">
        <v>22</v>
      </c>
      <c r="B37">
        <v>247747</v>
      </c>
      <c r="C37">
        <v>226826</v>
      </c>
      <c r="D37">
        <v>474573</v>
      </c>
    </row>
    <row r="38" spans="1:4" ht="12.75">
      <c r="A38" t="s">
        <v>23</v>
      </c>
      <c r="B38">
        <v>221016</v>
      </c>
      <c r="C38">
        <v>211196</v>
      </c>
      <c r="D38">
        <v>432212</v>
      </c>
    </row>
    <row r="39" spans="1:4" ht="12.75">
      <c r="A39" t="s">
        <v>24</v>
      </c>
      <c r="B39">
        <v>189221</v>
      </c>
      <c r="C39">
        <v>191262</v>
      </c>
      <c r="D39">
        <v>380483</v>
      </c>
    </row>
    <row r="40" spans="1:4" ht="12.75">
      <c r="A40" t="s">
        <v>25</v>
      </c>
      <c r="B40">
        <v>164880</v>
      </c>
      <c r="C40">
        <v>172000</v>
      </c>
      <c r="D40">
        <v>336880</v>
      </c>
    </row>
    <row r="41" spans="1:4" ht="12.75">
      <c r="A41" t="s">
        <v>26</v>
      </c>
      <c r="B41">
        <v>150941</v>
      </c>
      <c r="C41">
        <v>161840</v>
      </c>
      <c r="D41">
        <v>312781</v>
      </c>
    </row>
    <row r="42" spans="1:4" ht="12.75">
      <c r="A42" t="s">
        <v>27</v>
      </c>
      <c r="B42">
        <v>136942</v>
      </c>
      <c r="C42">
        <v>149321</v>
      </c>
      <c r="D42">
        <v>286263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O38" sqref="O38"/>
    </sheetView>
  </sheetViews>
  <sheetFormatPr defaultColWidth="11.421875" defaultRowHeight="12.75"/>
  <cols>
    <col min="4" max="4" width="27.421875" style="0" customWidth="1"/>
  </cols>
  <sheetData>
    <row r="1" spans="1:16" ht="12.75">
      <c r="A1" s="1" t="s">
        <v>0</v>
      </c>
      <c r="B1" s="1"/>
      <c r="C1" s="1"/>
      <c r="D1" t="s">
        <v>16</v>
      </c>
      <c r="J1" s="9" t="s">
        <v>0</v>
      </c>
      <c r="K1" s="10"/>
      <c r="L1" s="10"/>
      <c r="N1" s="9" t="s">
        <v>16</v>
      </c>
      <c r="O1" s="10"/>
      <c r="P1" s="10"/>
    </row>
    <row r="2" spans="1:16" ht="12.75">
      <c r="A2" s="1" t="s">
        <v>1</v>
      </c>
      <c r="B2" s="1"/>
      <c r="C2" t="s">
        <v>2</v>
      </c>
      <c r="D2" t="s">
        <v>1</v>
      </c>
      <c r="F2" t="s">
        <v>2</v>
      </c>
      <c r="J2" s="11" t="s">
        <v>1</v>
      </c>
      <c r="K2" s="11"/>
      <c r="L2" s="12" t="s">
        <v>2</v>
      </c>
      <c r="N2" s="11" t="s">
        <v>1</v>
      </c>
      <c r="O2" s="11"/>
      <c r="P2" s="12" t="s">
        <v>2</v>
      </c>
    </row>
    <row r="3" spans="1:17" ht="12.75">
      <c r="A3" s="1" t="s">
        <v>3</v>
      </c>
      <c r="B3" t="s">
        <v>4</v>
      </c>
      <c r="C3">
        <v>58996.81</v>
      </c>
      <c r="D3" t="s">
        <v>3</v>
      </c>
      <c r="E3" t="s">
        <v>4</v>
      </c>
      <c r="F3">
        <v>196049.69</v>
      </c>
      <c r="G3" s="2">
        <f>C3/F3</f>
        <v>0.30092784130390615</v>
      </c>
      <c r="J3" s="13" t="s">
        <v>3</v>
      </c>
      <c r="K3" s="13" t="s">
        <v>4</v>
      </c>
      <c r="L3" s="14">
        <v>70052.03</v>
      </c>
      <c r="N3" s="13" t="s">
        <v>3</v>
      </c>
      <c r="O3" s="13" t="s">
        <v>4</v>
      </c>
      <c r="P3" s="14">
        <v>204370.24</v>
      </c>
      <c r="Q3">
        <f>L3/P3</f>
        <v>0.3427702095960743</v>
      </c>
    </row>
    <row r="4" spans="1:17" ht="12.75">
      <c r="A4" s="1"/>
      <c r="B4" t="s">
        <v>5</v>
      </c>
      <c r="C4">
        <v>223408.91</v>
      </c>
      <c r="E4" t="s">
        <v>5</v>
      </c>
      <c r="F4">
        <v>303807.03</v>
      </c>
      <c r="G4" s="2">
        <f aca="true" t="shared" si="0" ref="G4:G35">C4/F4</f>
        <v>0.7353645174043536</v>
      </c>
      <c r="J4" s="15"/>
      <c r="K4" s="13" t="s">
        <v>5</v>
      </c>
      <c r="L4" s="14">
        <v>246553.13</v>
      </c>
      <c r="N4" s="15"/>
      <c r="O4" s="13" t="s">
        <v>5</v>
      </c>
      <c r="P4" s="14">
        <v>335897.81</v>
      </c>
      <c r="Q4">
        <f aca="true" t="shared" si="1" ref="Q4:Q35">L4/P4</f>
        <v>0.7340123176152891</v>
      </c>
    </row>
    <row r="5" spans="1:17" ht="12.75">
      <c r="A5" s="1"/>
      <c r="B5" t="s">
        <v>6</v>
      </c>
      <c r="C5">
        <v>374358.849999999</v>
      </c>
      <c r="E5" t="s">
        <v>6</v>
      </c>
      <c r="F5">
        <v>419833.37999999884</v>
      </c>
      <c r="G5" s="2">
        <f t="shared" si="0"/>
        <v>0.8916843391537853</v>
      </c>
      <c r="J5" s="15"/>
      <c r="K5" s="13" t="s">
        <v>6</v>
      </c>
      <c r="L5" s="14">
        <v>351894.24</v>
      </c>
      <c r="N5" s="15"/>
      <c r="O5" s="13" t="s">
        <v>6</v>
      </c>
      <c r="P5" s="14">
        <v>389278.43</v>
      </c>
      <c r="Q5">
        <f t="shared" si="1"/>
        <v>0.9039654213566367</v>
      </c>
    </row>
    <row r="6" spans="1:17" ht="12.75">
      <c r="A6" s="1"/>
      <c r="B6" t="s">
        <v>7</v>
      </c>
      <c r="C6">
        <v>457392.14000000065</v>
      </c>
      <c r="E6" t="s">
        <v>7</v>
      </c>
      <c r="F6">
        <v>498537.650000001</v>
      </c>
      <c r="G6" s="2">
        <f t="shared" si="0"/>
        <v>0.9174675974823561</v>
      </c>
      <c r="J6" s="15"/>
      <c r="K6" s="13" t="s">
        <v>7</v>
      </c>
      <c r="L6" s="14">
        <v>324151.93999999884</v>
      </c>
      <c r="N6" s="15"/>
      <c r="O6" s="13" t="s">
        <v>7</v>
      </c>
      <c r="P6" s="14">
        <v>369237.3099999993</v>
      </c>
      <c r="Q6">
        <f t="shared" si="1"/>
        <v>0.8778959526056548</v>
      </c>
    </row>
    <row r="7" spans="1:17" ht="12.75">
      <c r="A7" s="1"/>
      <c r="B7" t="s">
        <v>8</v>
      </c>
      <c r="C7">
        <v>401391.209999999</v>
      </c>
      <c r="E7" t="s">
        <v>8</v>
      </c>
      <c r="F7">
        <v>447858.71999999904</v>
      </c>
      <c r="G7" s="2">
        <f t="shared" si="0"/>
        <v>0.89624515963427</v>
      </c>
      <c r="J7" s="15"/>
      <c r="K7" s="13" t="s">
        <v>8</v>
      </c>
      <c r="L7" s="14">
        <v>297105.01</v>
      </c>
      <c r="N7" s="15"/>
      <c r="O7" s="13" t="s">
        <v>8</v>
      </c>
      <c r="P7" s="14">
        <v>363380.7999999993</v>
      </c>
      <c r="Q7">
        <f t="shared" si="1"/>
        <v>0.8176133961948474</v>
      </c>
    </row>
    <row r="8" spans="1:17" ht="12.75">
      <c r="A8" s="1"/>
      <c r="B8" t="s">
        <v>9</v>
      </c>
      <c r="C8">
        <v>365840.7600000008</v>
      </c>
      <c r="E8" t="s">
        <v>9</v>
      </c>
      <c r="F8">
        <v>416286.47000000114</v>
      </c>
      <c r="G8" s="2">
        <f t="shared" si="0"/>
        <v>0.8788197223897279</v>
      </c>
      <c r="J8" s="15"/>
      <c r="K8" s="13" t="s">
        <v>9</v>
      </c>
      <c r="L8" s="14">
        <v>279378.98</v>
      </c>
      <c r="N8" s="15"/>
      <c r="O8" s="13" t="s">
        <v>9</v>
      </c>
      <c r="P8" s="14">
        <v>346682.8100000006</v>
      </c>
      <c r="Q8">
        <f t="shared" si="1"/>
        <v>0.8058633769583197</v>
      </c>
    </row>
    <row r="9" spans="1:17" ht="12.75">
      <c r="A9" s="1"/>
      <c r="B9" t="s">
        <v>10</v>
      </c>
      <c r="C9">
        <v>322559.07</v>
      </c>
      <c r="E9" t="s">
        <v>10</v>
      </c>
      <c r="F9">
        <v>379592.2199999993</v>
      </c>
      <c r="G9" s="2">
        <f t="shared" si="0"/>
        <v>0.8497515307347464</v>
      </c>
      <c r="J9" s="15"/>
      <c r="K9" s="13" t="s">
        <v>10</v>
      </c>
      <c r="L9" s="14">
        <v>243004.84</v>
      </c>
      <c r="N9" s="15"/>
      <c r="O9" s="13" t="s">
        <v>10</v>
      </c>
      <c r="P9" s="14">
        <v>313799.43</v>
      </c>
      <c r="Q9">
        <f t="shared" si="1"/>
        <v>0.7743954155684731</v>
      </c>
    </row>
    <row r="10" spans="1:17" ht="12.75">
      <c r="A10" s="1"/>
      <c r="B10" t="s">
        <v>11</v>
      </c>
      <c r="C10">
        <v>274496</v>
      </c>
      <c r="E10" t="s">
        <v>11</v>
      </c>
      <c r="F10">
        <v>342327.85</v>
      </c>
      <c r="G10" s="2">
        <f t="shared" si="0"/>
        <v>0.8018512078406709</v>
      </c>
      <c r="J10" s="15"/>
      <c r="K10" s="13" t="s">
        <v>11</v>
      </c>
      <c r="L10" s="14">
        <v>210473.69</v>
      </c>
      <c r="N10" s="15"/>
      <c r="O10" s="13" t="s">
        <v>11</v>
      </c>
      <c r="P10" s="14">
        <v>304375.98</v>
      </c>
      <c r="Q10">
        <f t="shared" si="1"/>
        <v>0.6914924429976373</v>
      </c>
    </row>
    <row r="11" spans="1:17" ht="12.75">
      <c r="A11" s="1"/>
      <c r="B11" t="s">
        <v>12</v>
      </c>
      <c r="C11">
        <v>206184.39</v>
      </c>
      <c r="E11" t="s">
        <v>12</v>
      </c>
      <c r="F11">
        <v>307360.21999999945</v>
      </c>
      <c r="G11" s="2">
        <f t="shared" si="0"/>
        <v>0.6708232770005188</v>
      </c>
      <c r="J11" s="15"/>
      <c r="K11" s="13" t="s">
        <v>12</v>
      </c>
      <c r="L11" s="14">
        <v>142965</v>
      </c>
      <c r="N11" s="15"/>
      <c r="O11" s="13" t="s">
        <v>12</v>
      </c>
      <c r="P11" s="14">
        <v>280339.27</v>
      </c>
      <c r="Q11">
        <f t="shared" si="1"/>
        <v>0.5099713643400726</v>
      </c>
    </row>
    <row r="12" spans="1:17" ht="12.75">
      <c r="A12" s="1"/>
      <c r="B12" t="s">
        <v>13</v>
      </c>
      <c r="C12">
        <v>124097.22</v>
      </c>
      <c r="E12" t="s">
        <v>13</v>
      </c>
      <c r="F12">
        <v>289252.56</v>
      </c>
      <c r="G12" s="2">
        <f t="shared" si="0"/>
        <v>0.4290272141411644</v>
      </c>
      <c r="J12" s="15"/>
      <c r="K12" s="13" t="s">
        <v>13</v>
      </c>
      <c r="L12" s="14">
        <v>76510.63</v>
      </c>
      <c r="N12" s="15"/>
      <c r="O12" s="13" t="s">
        <v>13</v>
      </c>
      <c r="P12" s="14">
        <v>234869.38</v>
      </c>
      <c r="Q12">
        <f t="shared" si="1"/>
        <v>0.32575821505553426</v>
      </c>
    </row>
    <row r="13" spans="1:17" ht="12.75">
      <c r="A13" s="1"/>
      <c r="B13" t="s">
        <v>2</v>
      </c>
      <c r="C13">
        <f>SUM(C3:C12)</f>
        <v>2808725.3599999994</v>
      </c>
      <c r="E13" t="s">
        <v>2</v>
      </c>
      <c r="F13">
        <f>SUM(F3:F12)</f>
        <v>3600905.789999999</v>
      </c>
      <c r="G13" s="2">
        <f t="shared" si="0"/>
        <v>0.7800052330722044</v>
      </c>
      <c r="J13" s="15"/>
      <c r="K13" s="13" t="s">
        <v>2</v>
      </c>
      <c r="L13" s="14">
        <v>2242089.49</v>
      </c>
      <c r="N13" s="15"/>
      <c r="O13" s="13" t="s">
        <v>2</v>
      </c>
      <c r="P13" s="14">
        <v>3142231.46</v>
      </c>
      <c r="Q13">
        <f t="shared" si="1"/>
        <v>0.7135341614840812</v>
      </c>
    </row>
    <row r="14" spans="1:17" ht="12.75">
      <c r="A14" s="1" t="s">
        <v>14</v>
      </c>
      <c r="B14" t="s">
        <v>4</v>
      </c>
      <c r="C14">
        <v>32882.84</v>
      </c>
      <c r="D14" s="1" t="s">
        <v>14</v>
      </c>
      <c r="E14" t="s">
        <v>4</v>
      </c>
      <c r="F14">
        <v>100238.29</v>
      </c>
      <c r="G14" s="2">
        <f t="shared" si="0"/>
        <v>0.3280466975244689</v>
      </c>
      <c r="J14" s="13" t="s">
        <v>14</v>
      </c>
      <c r="K14" s="13" t="s">
        <v>4</v>
      </c>
      <c r="L14" s="14">
        <v>36214.69</v>
      </c>
      <c r="N14" s="13" t="s">
        <v>14</v>
      </c>
      <c r="O14" s="13" t="s">
        <v>4</v>
      </c>
      <c r="P14" s="14">
        <v>106057.06</v>
      </c>
      <c r="Q14">
        <f t="shared" si="1"/>
        <v>0.3414642080404643</v>
      </c>
    </row>
    <row r="15" spans="1:17" ht="12.75">
      <c r="A15" s="1"/>
      <c r="B15" t="s">
        <v>5</v>
      </c>
      <c r="C15">
        <v>124786.28</v>
      </c>
      <c r="E15" t="s">
        <v>5</v>
      </c>
      <c r="F15">
        <v>156565.25</v>
      </c>
      <c r="G15" s="2">
        <f t="shared" si="0"/>
        <v>0.7970241161432693</v>
      </c>
      <c r="J15" s="15"/>
      <c r="K15" s="13" t="s">
        <v>5</v>
      </c>
      <c r="L15" s="14">
        <v>132651.29</v>
      </c>
      <c r="N15" s="15"/>
      <c r="O15" s="13" t="s">
        <v>5</v>
      </c>
      <c r="P15" s="14">
        <v>173880.61</v>
      </c>
      <c r="Q15">
        <f t="shared" si="1"/>
        <v>0.7628871902393258</v>
      </c>
    </row>
    <row r="16" spans="1:17" ht="12.75">
      <c r="A16" s="1"/>
      <c r="B16" t="s">
        <v>6</v>
      </c>
      <c r="C16">
        <v>202004.12</v>
      </c>
      <c r="E16" t="s">
        <v>6</v>
      </c>
      <c r="F16">
        <v>215690.3</v>
      </c>
      <c r="G16" s="2">
        <f t="shared" si="0"/>
        <v>0.9365470769895541</v>
      </c>
      <c r="J16" s="15"/>
      <c r="K16" s="13" t="s">
        <v>6</v>
      </c>
      <c r="L16" s="14">
        <v>189886.9</v>
      </c>
      <c r="N16" s="15"/>
      <c r="O16" s="13" t="s">
        <v>6</v>
      </c>
      <c r="P16" s="14">
        <v>200564.45</v>
      </c>
      <c r="Q16">
        <f t="shared" si="1"/>
        <v>0.9467624995356854</v>
      </c>
    </row>
    <row r="17" spans="1:17" ht="12.75">
      <c r="A17" s="1"/>
      <c r="B17" t="s">
        <v>7</v>
      </c>
      <c r="C17">
        <v>257547.93</v>
      </c>
      <c r="E17" t="s">
        <v>7</v>
      </c>
      <c r="F17">
        <v>265830.48999999947</v>
      </c>
      <c r="G17" s="2">
        <f t="shared" si="0"/>
        <v>0.968842701226637</v>
      </c>
      <c r="J17" s="15"/>
      <c r="K17" s="13" t="s">
        <v>7</v>
      </c>
      <c r="L17" s="14">
        <v>179406.08</v>
      </c>
      <c r="N17" s="15"/>
      <c r="O17" s="13" t="s">
        <v>7</v>
      </c>
      <c r="P17" s="14">
        <v>187110.19</v>
      </c>
      <c r="Q17">
        <f t="shared" si="1"/>
        <v>0.9588258127470235</v>
      </c>
    </row>
    <row r="18" spans="1:17" ht="12.75">
      <c r="A18" s="1"/>
      <c r="B18" t="s">
        <v>8</v>
      </c>
      <c r="C18">
        <v>223237.16</v>
      </c>
      <c r="E18" t="s">
        <v>8</v>
      </c>
      <c r="F18">
        <v>232447.87</v>
      </c>
      <c r="G18" s="2">
        <f t="shared" si="0"/>
        <v>0.9603751585247909</v>
      </c>
      <c r="J18" s="15"/>
      <c r="K18" s="13" t="s">
        <v>8</v>
      </c>
      <c r="L18" s="14">
        <v>175625.22</v>
      </c>
      <c r="N18" s="15"/>
      <c r="O18" s="13" t="s">
        <v>8</v>
      </c>
      <c r="P18" s="14">
        <v>183505.34</v>
      </c>
      <c r="Q18">
        <f t="shared" si="1"/>
        <v>0.9570578164101383</v>
      </c>
    </row>
    <row r="19" spans="2:17" ht="12.75">
      <c r="B19" t="s">
        <v>9</v>
      </c>
      <c r="C19">
        <v>199176.14</v>
      </c>
      <c r="E19" t="s">
        <v>9</v>
      </c>
      <c r="F19">
        <v>208324.32</v>
      </c>
      <c r="G19" s="2">
        <f t="shared" si="0"/>
        <v>0.9560868361408789</v>
      </c>
      <c r="J19" s="15"/>
      <c r="K19" s="13" t="s">
        <v>9</v>
      </c>
      <c r="L19" s="14">
        <v>165973.25</v>
      </c>
      <c r="N19" s="15"/>
      <c r="O19" s="13" t="s">
        <v>9</v>
      </c>
      <c r="P19" s="14">
        <v>170287.44</v>
      </c>
      <c r="Q19">
        <f t="shared" si="1"/>
        <v>0.9746652483588925</v>
      </c>
    </row>
    <row r="20" spans="1:17" ht="12.75">
      <c r="A20" s="1"/>
      <c r="B20" t="s">
        <v>10</v>
      </c>
      <c r="C20">
        <v>178784.43</v>
      </c>
      <c r="E20" t="s">
        <v>10</v>
      </c>
      <c r="F20">
        <v>186162.3</v>
      </c>
      <c r="G20" s="2">
        <f t="shared" si="0"/>
        <v>0.9603686138385699</v>
      </c>
      <c r="J20" s="15"/>
      <c r="K20" s="13" t="s">
        <v>10</v>
      </c>
      <c r="L20" s="14">
        <v>143202.74</v>
      </c>
      <c r="N20" s="15"/>
      <c r="O20" s="13" t="s">
        <v>10</v>
      </c>
      <c r="P20" s="14">
        <v>152428.47</v>
      </c>
      <c r="Q20">
        <f t="shared" si="1"/>
        <v>0.9394750206441093</v>
      </c>
    </row>
    <row r="21" spans="1:17" ht="12.75">
      <c r="A21" s="1"/>
      <c r="B21" t="s">
        <v>11</v>
      </c>
      <c r="C21">
        <v>156853.65</v>
      </c>
      <c r="E21" t="s">
        <v>11</v>
      </c>
      <c r="F21">
        <v>166543.08</v>
      </c>
      <c r="G21" s="2">
        <f t="shared" si="0"/>
        <v>0.9418202785729675</v>
      </c>
      <c r="J21" s="15"/>
      <c r="K21" s="13" t="s">
        <v>11</v>
      </c>
      <c r="L21" s="14">
        <v>138773.04</v>
      </c>
      <c r="N21" s="15"/>
      <c r="O21" s="13" t="s">
        <v>11</v>
      </c>
      <c r="P21" s="14">
        <v>151529.51</v>
      </c>
      <c r="Q21">
        <f t="shared" si="1"/>
        <v>0.9158152758495688</v>
      </c>
    </row>
    <row r="22" spans="1:17" ht="12.75">
      <c r="A22" s="1"/>
      <c r="B22" t="s">
        <v>12</v>
      </c>
      <c r="C22">
        <v>125045.18</v>
      </c>
      <c r="E22" t="s">
        <v>12</v>
      </c>
      <c r="F22">
        <v>146718.99</v>
      </c>
      <c r="G22" s="2">
        <f t="shared" si="0"/>
        <v>0.8522767230063403</v>
      </c>
      <c r="J22" s="15"/>
      <c r="K22" s="13" t="s">
        <v>12</v>
      </c>
      <c r="L22" s="14">
        <v>101432.45</v>
      </c>
      <c r="N22" s="15"/>
      <c r="O22" s="13" t="s">
        <v>12</v>
      </c>
      <c r="P22" s="14">
        <v>135702.64</v>
      </c>
      <c r="Q22">
        <f t="shared" si="1"/>
        <v>0.7474611400338268</v>
      </c>
    </row>
    <row r="23" spans="1:17" ht="12.75">
      <c r="A23" s="1"/>
      <c r="B23" t="s">
        <v>13</v>
      </c>
      <c r="C23">
        <v>76090.11</v>
      </c>
      <c r="E23" t="s">
        <v>13</v>
      </c>
      <c r="F23">
        <v>139607.67</v>
      </c>
      <c r="G23" s="2">
        <f t="shared" si="0"/>
        <v>0.5450281492413704</v>
      </c>
      <c r="J23" s="15"/>
      <c r="K23" s="13" t="s">
        <v>13</v>
      </c>
      <c r="L23" s="14">
        <v>52436.89</v>
      </c>
      <c r="N23" s="15"/>
      <c r="O23" s="13" t="s">
        <v>13</v>
      </c>
      <c r="P23" s="14">
        <v>112163.17</v>
      </c>
      <c r="Q23">
        <f t="shared" si="1"/>
        <v>0.4675054208970734</v>
      </c>
    </row>
    <row r="24" spans="1:17" ht="12.75">
      <c r="A24" s="1"/>
      <c r="B24" t="s">
        <v>2</v>
      </c>
      <c r="C24">
        <f>SUM(C14:C23)</f>
        <v>1576407.8399999999</v>
      </c>
      <c r="E24" t="s">
        <v>2</v>
      </c>
      <c r="F24">
        <f>SUM(F14:F23)</f>
        <v>1818128.5599999994</v>
      </c>
      <c r="G24" s="2">
        <f t="shared" si="0"/>
        <v>0.8670497096200944</v>
      </c>
      <c r="J24" s="15"/>
      <c r="K24" s="13" t="s">
        <v>2</v>
      </c>
      <c r="L24" s="14">
        <v>1315602.55</v>
      </c>
      <c r="N24" s="15"/>
      <c r="O24" s="13" t="s">
        <v>2</v>
      </c>
      <c r="P24" s="14">
        <v>1573228.88</v>
      </c>
      <c r="Q24">
        <f t="shared" si="1"/>
        <v>0.8362435795101856</v>
      </c>
    </row>
    <row r="25" spans="1:17" ht="12.75">
      <c r="A25" s="1" t="s">
        <v>15</v>
      </c>
      <c r="B25" t="s">
        <v>4</v>
      </c>
      <c r="C25">
        <v>26113.97</v>
      </c>
      <c r="D25" t="s">
        <v>15</v>
      </c>
      <c r="E25" t="s">
        <v>4</v>
      </c>
      <c r="F25">
        <v>95811.4</v>
      </c>
      <c r="G25" s="2">
        <f t="shared" si="0"/>
        <v>0.2725559797685871</v>
      </c>
      <c r="J25" s="13" t="s">
        <v>15</v>
      </c>
      <c r="K25" s="13" t="s">
        <v>4</v>
      </c>
      <c r="L25" s="14">
        <v>33837.34</v>
      </c>
      <c r="N25" s="13" t="s">
        <v>15</v>
      </c>
      <c r="O25" s="13" t="s">
        <v>4</v>
      </c>
      <c r="P25" s="14">
        <v>98313.18</v>
      </c>
      <c r="Q25">
        <f t="shared" si="1"/>
        <v>0.3441790815839748</v>
      </c>
    </row>
    <row r="26" spans="1:17" ht="12.75">
      <c r="A26" s="1"/>
      <c r="B26" t="s">
        <v>5</v>
      </c>
      <c r="C26">
        <v>98622.62999999995</v>
      </c>
      <c r="E26" t="s">
        <v>5</v>
      </c>
      <c r="F26">
        <v>147241.78</v>
      </c>
      <c r="G26" s="2">
        <f t="shared" si="0"/>
        <v>0.6698005824162133</v>
      </c>
      <c r="J26" s="15"/>
      <c r="K26" s="13" t="s">
        <v>5</v>
      </c>
      <c r="L26" s="14">
        <v>113901.84</v>
      </c>
      <c r="N26" s="15"/>
      <c r="O26" s="13" t="s">
        <v>5</v>
      </c>
      <c r="P26" s="14">
        <v>162017.2</v>
      </c>
      <c r="Q26">
        <f t="shared" si="1"/>
        <v>0.7030231358152097</v>
      </c>
    </row>
    <row r="27" spans="1:17" ht="12.75">
      <c r="A27" s="1"/>
      <c r="B27" t="s">
        <v>6</v>
      </c>
      <c r="C27">
        <v>172354.73</v>
      </c>
      <c r="E27" t="s">
        <v>6</v>
      </c>
      <c r="F27">
        <v>204143.08</v>
      </c>
      <c r="G27" s="2">
        <f t="shared" si="0"/>
        <v>0.8442839698509498</v>
      </c>
      <c r="J27" s="15"/>
      <c r="K27" s="13" t="s">
        <v>6</v>
      </c>
      <c r="L27" s="14">
        <v>162007.34</v>
      </c>
      <c r="N27" s="15"/>
      <c r="O27" s="13" t="s">
        <v>6</v>
      </c>
      <c r="P27" s="14">
        <v>188713.98</v>
      </c>
      <c r="Q27">
        <f t="shared" si="1"/>
        <v>0.8584808608244073</v>
      </c>
    </row>
    <row r="28" spans="1:17" ht="12.75">
      <c r="A28" s="1"/>
      <c r="B28" t="s">
        <v>7</v>
      </c>
      <c r="C28">
        <v>199844.21</v>
      </c>
      <c r="E28" t="s">
        <v>7</v>
      </c>
      <c r="F28">
        <v>232707.16</v>
      </c>
      <c r="G28" s="2">
        <f t="shared" si="0"/>
        <v>0.8587798072049008</v>
      </c>
      <c r="J28" s="15"/>
      <c r="K28" s="13" t="s">
        <v>7</v>
      </c>
      <c r="L28" s="14">
        <v>144745.86</v>
      </c>
      <c r="N28" s="15"/>
      <c r="O28" s="13" t="s">
        <v>7</v>
      </c>
      <c r="P28" s="14">
        <v>182127.12</v>
      </c>
      <c r="Q28">
        <f t="shared" si="1"/>
        <v>0.794751819498381</v>
      </c>
    </row>
    <row r="29" spans="1:17" ht="12.75">
      <c r="A29" s="1"/>
      <c r="B29" t="s">
        <v>8</v>
      </c>
      <c r="C29">
        <v>178154.05</v>
      </c>
      <c r="E29" t="s">
        <v>8</v>
      </c>
      <c r="F29">
        <v>215410.85</v>
      </c>
      <c r="G29" s="2">
        <f t="shared" si="0"/>
        <v>0.8270430667721704</v>
      </c>
      <c r="J29" s="15"/>
      <c r="K29" s="13" t="s">
        <v>8</v>
      </c>
      <c r="L29" s="14">
        <v>121479.79</v>
      </c>
      <c r="N29" s="15"/>
      <c r="O29" s="13" t="s">
        <v>8</v>
      </c>
      <c r="P29" s="14">
        <v>179875.46</v>
      </c>
      <c r="Q29">
        <f t="shared" si="1"/>
        <v>0.6753549928378223</v>
      </c>
    </row>
    <row r="30" spans="1:17" ht="12.75">
      <c r="A30" s="1"/>
      <c r="B30" t="s">
        <v>9</v>
      </c>
      <c r="C30">
        <v>166664.62</v>
      </c>
      <c r="E30" t="s">
        <v>9</v>
      </c>
      <c r="F30">
        <v>207962.15</v>
      </c>
      <c r="G30" s="2">
        <f t="shared" si="0"/>
        <v>0.8014180465050972</v>
      </c>
      <c r="J30" s="15"/>
      <c r="K30" s="13" t="s">
        <v>9</v>
      </c>
      <c r="L30" s="14">
        <v>113405.73</v>
      </c>
      <c r="N30" s="15"/>
      <c r="O30" s="13" t="s">
        <v>9</v>
      </c>
      <c r="P30" s="14">
        <v>176395.37</v>
      </c>
      <c r="Q30">
        <f t="shared" si="1"/>
        <v>0.6429065003236762</v>
      </c>
    </row>
    <row r="31" spans="1:17" ht="12.75">
      <c r="A31" s="1"/>
      <c r="B31" t="s">
        <v>10</v>
      </c>
      <c r="C31">
        <v>143774.64</v>
      </c>
      <c r="E31" t="s">
        <v>10</v>
      </c>
      <c r="F31">
        <v>193429.92</v>
      </c>
      <c r="G31" s="2">
        <f t="shared" si="0"/>
        <v>0.7432905933063509</v>
      </c>
      <c r="J31" s="15"/>
      <c r="K31" s="13" t="s">
        <v>10</v>
      </c>
      <c r="L31" s="14">
        <v>99802.10000000006</v>
      </c>
      <c r="N31" s="15"/>
      <c r="O31" s="13" t="s">
        <v>10</v>
      </c>
      <c r="P31" s="14">
        <v>161370.96</v>
      </c>
      <c r="Q31">
        <f t="shared" si="1"/>
        <v>0.618463817777375</v>
      </c>
    </row>
    <row r="32" spans="1:17" ht="12.75">
      <c r="A32" s="1"/>
      <c r="B32" t="s">
        <v>11</v>
      </c>
      <c r="C32">
        <v>117642.35</v>
      </c>
      <c r="E32" t="s">
        <v>11</v>
      </c>
      <c r="F32">
        <v>175784.77</v>
      </c>
      <c r="G32" s="2">
        <f t="shared" si="0"/>
        <v>0.6692408563039904</v>
      </c>
      <c r="J32" s="15"/>
      <c r="K32" s="13" t="s">
        <v>11</v>
      </c>
      <c r="L32" s="14">
        <v>71700.65</v>
      </c>
      <c r="N32" s="15"/>
      <c r="O32" s="13" t="s">
        <v>11</v>
      </c>
      <c r="P32" s="14">
        <v>152846.47</v>
      </c>
      <c r="Q32">
        <f t="shared" si="1"/>
        <v>0.4691024267685083</v>
      </c>
    </row>
    <row r="33" spans="1:17" ht="12.75">
      <c r="A33" s="1"/>
      <c r="B33" t="s">
        <v>12</v>
      </c>
      <c r="C33">
        <v>81139.21</v>
      </c>
      <c r="E33" t="s">
        <v>12</v>
      </c>
      <c r="F33">
        <v>160641.23</v>
      </c>
      <c r="G33" s="2">
        <f t="shared" si="0"/>
        <v>0.5050957963905033</v>
      </c>
      <c r="J33" s="15"/>
      <c r="K33" s="13" t="s">
        <v>12</v>
      </c>
      <c r="L33" s="14">
        <v>41532.55</v>
      </c>
      <c r="N33" s="15"/>
      <c r="O33" s="13" t="s">
        <v>12</v>
      </c>
      <c r="P33" s="14">
        <v>144636.63</v>
      </c>
      <c r="Q33">
        <f t="shared" si="1"/>
        <v>0.2871509796653863</v>
      </c>
    </row>
    <row r="34" spans="1:17" ht="12.75">
      <c r="A34" s="1"/>
      <c r="B34" t="s">
        <v>13</v>
      </c>
      <c r="C34">
        <v>48007.11</v>
      </c>
      <c r="E34" t="s">
        <v>13</v>
      </c>
      <c r="F34">
        <v>149644.89</v>
      </c>
      <c r="G34" s="2">
        <f t="shared" si="0"/>
        <v>0.3208068782034588</v>
      </c>
      <c r="J34" s="15"/>
      <c r="K34" s="13" t="s">
        <v>13</v>
      </c>
      <c r="L34" s="14">
        <v>24073.74</v>
      </c>
      <c r="N34" s="15"/>
      <c r="O34" s="13" t="s">
        <v>13</v>
      </c>
      <c r="P34" s="14">
        <v>122706.21</v>
      </c>
      <c r="Q34">
        <f t="shared" si="1"/>
        <v>0.19619007057589016</v>
      </c>
    </row>
    <row r="35" spans="1:17" ht="12.75">
      <c r="A35" s="1"/>
      <c r="B35" t="s">
        <v>2</v>
      </c>
      <c r="C35">
        <f>SUM(C25:C34)</f>
        <v>1232317.52</v>
      </c>
      <c r="E35" t="s">
        <v>2</v>
      </c>
      <c r="F35">
        <f>SUM(F25:F34)</f>
        <v>1782777.23</v>
      </c>
      <c r="G35" s="2">
        <f t="shared" si="0"/>
        <v>0.691234720335754</v>
      </c>
      <c r="J35" s="15"/>
      <c r="K35" s="13" t="s">
        <v>2</v>
      </c>
      <c r="L35" s="14">
        <v>926486.94</v>
      </c>
      <c r="N35" s="15"/>
      <c r="O35" s="13" t="s">
        <v>2</v>
      </c>
      <c r="P35" s="14">
        <v>1569002.58</v>
      </c>
      <c r="Q35">
        <f t="shared" si="1"/>
        <v>0.5904942106596153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printOptions/>
  <pageMargins left="0.3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I26"/>
  <sheetViews>
    <sheetView workbookViewId="0" topLeftCell="A1">
      <selection activeCell="O38" sqref="O38"/>
    </sheetView>
  </sheetViews>
  <sheetFormatPr defaultColWidth="11.421875" defaultRowHeight="12.75"/>
  <sheetData>
    <row r="4" spans="3:9" ht="12.75">
      <c r="C4">
        <v>117</v>
      </c>
      <c r="D4">
        <v>50</v>
      </c>
      <c r="H4">
        <v>2445</v>
      </c>
      <c r="I4">
        <v>4512</v>
      </c>
    </row>
    <row r="5" spans="3:9" ht="12.75">
      <c r="C5">
        <v>456</v>
      </c>
      <c r="D5">
        <v>251</v>
      </c>
      <c r="H5">
        <v>9349</v>
      </c>
      <c r="I5">
        <v>14873</v>
      </c>
    </row>
    <row r="6" spans="3:9" ht="12.75">
      <c r="C6">
        <v>702</v>
      </c>
      <c r="D6">
        <v>439</v>
      </c>
      <c r="H6">
        <v>17940</v>
      </c>
      <c r="I6">
        <v>22957</v>
      </c>
    </row>
    <row r="7" spans="3:9" ht="12.75">
      <c r="C7">
        <v>705</v>
      </c>
      <c r="D7">
        <v>568</v>
      </c>
      <c r="H7">
        <v>23205</v>
      </c>
      <c r="I7">
        <v>25867</v>
      </c>
    </row>
    <row r="8" spans="3:9" ht="12.75">
      <c r="C8">
        <v>640</v>
      </c>
      <c r="D8">
        <v>563</v>
      </c>
      <c r="H8">
        <v>20916</v>
      </c>
      <c r="I8">
        <v>21846</v>
      </c>
    </row>
    <row r="9" spans="3:9" ht="12.75">
      <c r="C9">
        <v>547</v>
      </c>
      <c r="D9">
        <v>491</v>
      </c>
      <c r="H9">
        <v>16903</v>
      </c>
      <c r="I9">
        <v>17976</v>
      </c>
    </row>
    <row r="10" spans="3:9" ht="12.75">
      <c r="C10">
        <v>498</v>
      </c>
      <c r="D10">
        <v>481</v>
      </c>
      <c r="H10">
        <v>14586</v>
      </c>
      <c r="I10">
        <v>14425</v>
      </c>
    </row>
    <row r="11" spans="3:9" ht="12.75">
      <c r="C11">
        <v>430</v>
      </c>
      <c r="D11">
        <v>654</v>
      </c>
      <c r="H11">
        <v>17473</v>
      </c>
      <c r="I11">
        <v>12684</v>
      </c>
    </row>
    <row r="12" spans="3:9" ht="12.75">
      <c r="C12">
        <v>450</v>
      </c>
      <c r="D12">
        <v>765</v>
      </c>
      <c r="H12">
        <v>19632</v>
      </c>
      <c r="I12">
        <v>13617</v>
      </c>
    </row>
    <row r="13" spans="3:9" ht="12.75">
      <c r="C13">
        <v>300</v>
      </c>
      <c r="D13">
        <v>341</v>
      </c>
      <c r="H13">
        <v>11570</v>
      </c>
      <c r="I13">
        <v>12681</v>
      </c>
    </row>
    <row r="17" spans="3:4" ht="12.75">
      <c r="C17">
        <v>29</v>
      </c>
      <c r="D17">
        <v>16</v>
      </c>
    </row>
    <row r="18" spans="3:4" ht="12.75">
      <c r="C18">
        <v>83</v>
      </c>
      <c r="D18">
        <v>49</v>
      </c>
    </row>
    <row r="19" spans="3:4" ht="12.75">
      <c r="C19">
        <v>100</v>
      </c>
      <c r="D19">
        <v>80</v>
      </c>
    </row>
    <row r="20" spans="3:4" ht="12.75">
      <c r="C20">
        <v>89</v>
      </c>
      <c r="D20">
        <v>96</v>
      </c>
    </row>
    <row r="21" spans="3:4" ht="12.75">
      <c r="C21">
        <v>121</v>
      </c>
      <c r="D21">
        <v>73</v>
      </c>
    </row>
    <row r="22" spans="3:4" ht="12.75">
      <c r="C22">
        <v>105</v>
      </c>
      <c r="D22">
        <v>71</v>
      </c>
    </row>
    <row r="23" spans="3:4" ht="12.75">
      <c r="C23">
        <v>60</v>
      </c>
      <c r="D23">
        <v>61</v>
      </c>
    </row>
    <row r="24" spans="3:4" ht="12.75">
      <c r="C24">
        <v>73</v>
      </c>
      <c r="D24">
        <v>105</v>
      </c>
    </row>
    <row r="25" spans="3:4" ht="12.75">
      <c r="C25">
        <v>38</v>
      </c>
      <c r="D25">
        <v>122</v>
      </c>
    </row>
    <row r="26" spans="3:4" ht="12.75">
      <c r="C26">
        <v>43</v>
      </c>
      <c r="D26">
        <v>53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Q88"/>
  <sheetViews>
    <sheetView tabSelected="1" zoomScale="115" zoomScaleNormal="115" workbookViewId="0" topLeftCell="A52">
      <selection activeCell="A77" sqref="A77"/>
    </sheetView>
  </sheetViews>
  <sheetFormatPr defaultColWidth="11.421875" defaultRowHeight="12.75"/>
  <cols>
    <col min="1" max="4" width="9.7109375" style="4" customWidth="1"/>
    <col min="5" max="5" width="10.00390625" style="4" customWidth="1"/>
    <col min="6" max="9" width="9.7109375" style="4" customWidth="1"/>
    <col min="10" max="10" width="10.00390625" style="4" customWidth="1"/>
    <col min="11" max="14" width="9.7109375" style="4" customWidth="1"/>
    <col min="15" max="16384" width="11.421875" style="4" customWidth="1"/>
  </cols>
  <sheetData>
    <row r="1" spans="1:14" ht="5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>
      <c r="A2" s="87" t="s">
        <v>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3" customFormat="1" ht="25.5" customHeight="1">
      <c r="A3" s="47"/>
      <c r="B3" s="47"/>
      <c r="C3" s="84" t="s">
        <v>90</v>
      </c>
      <c r="D3" s="84"/>
      <c r="E3" s="84"/>
      <c r="F3" s="84"/>
      <c r="G3" s="84"/>
      <c r="H3" s="84"/>
      <c r="I3" s="84"/>
      <c r="J3" s="84"/>
      <c r="K3" s="84"/>
      <c r="L3" s="84"/>
      <c r="M3" s="28"/>
      <c r="N3" s="28"/>
    </row>
    <row r="4" ht="12.75" customHeight="1"/>
    <row r="5" ht="12.75" customHeight="1"/>
    <row r="6" ht="12.75">
      <c r="C6" s="27"/>
    </row>
    <row r="7" spans="5:9" ht="12.75">
      <c r="E7" s="6"/>
      <c r="F7" s="32" t="s">
        <v>81</v>
      </c>
      <c r="G7" s="33"/>
      <c r="H7" s="34"/>
      <c r="I7" s="35"/>
    </row>
    <row r="8" spans="5:11" ht="18">
      <c r="E8" s="6"/>
      <c r="F8" s="41" t="s">
        <v>70</v>
      </c>
      <c r="G8" s="36" t="s">
        <v>91</v>
      </c>
      <c r="H8" s="37"/>
      <c r="I8" s="37"/>
      <c r="K8" s="56"/>
    </row>
    <row r="9" spans="5:9" ht="13.5">
      <c r="E9" s="6"/>
      <c r="F9" s="43" t="s">
        <v>71</v>
      </c>
      <c r="G9" s="39" t="s">
        <v>94</v>
      </c>
      <c r="H9" s="40"/>
      <c r="I9" s="40"/>
    </row>
    <row r="10" spans="5:9" ht="13.5">
      <c r="E10" s="6"/>
      <c r="F10" s="37"/>
      <c r="G10" s="38" t="s">
        <v>34</v>
      </c>
      <c r="H10" s="38" t="s">
        <v>35</v>
      </c>
      <c r="I10" s="38" t="s">
        <v>36</v>
      </c>
    </row>
    <row r="11" spans="5:9" ht="12.75">
      <c r="E11" s="6"/>
      <c r="F11" s="37" t="s">
        <v>37</v>
      </c>
      <c r="G11" s="59">
        <v>142019</v>
      </c>
      <c r="H11" s="59">
        <v>132493</v>
      </c>
      <c r="I11" s="42">
        <f aca="true" t="shared" si="0" ref="I11:I20">SUM(G11:H11)</f>
        <v>274512</v>
      </c>
    </row>
    <row r="12" spans="5:9" ht="12.75">
      <c r="E12" s="6"/>
      <c r="F12" s="37" t="s">
        <v>38</v>
      </c>
      <c r="G12" s="59">
        <v>194735</v>
      </c>
      <c r="H12" s="59">
        <v>188377</v>
      </c>
      <c r="I12" s="42">
        <f t="shared" si="0"/>
        <v>383112</v>
      </c>
    </row>
    <row r="13" spans="5:9" ht="12.75">
      <c r="E13" s="6"/>
      <c r="F13" s="37" t="s">
        <v>39</v>
      </c>
      <c r="G13" s="59">
        <v>248571</v>
      </c>
      <c r="H13" s="59">
        <v>246689</v>
      </c>
      <c r="I13" s="42">
        <f t="shared" si="0"/>
        <v>495260</v>
      </c>
    </row>
    <row r="14" spans="5:9" ht="12.75">
      <c r="E14" s="6"/>
      <c r="F14" s="37" t="s">
        <v>40</v>
      </c>
      <c r="G14" s="59">
        <v>336245</v>
      </c>
      <c r="H14" s="59">
        <v>315901</v>
      </c>
      <c r="I14" s="42">
        <f t="shared" si="0"/>
        <v>652146</v>
      </c>
    </row>
    <row r="15" spans="5:9" ht="12.75">
      <c r="E15" s="6"/>
      <c r="F15" s="37" t="s">
        <v>41</v>
      </c>
      <c r="G15" s="59">
        <v>362273</v>
      </c>
      <c r="H15" s="59">
        <v>332386</v>
      </c>
      <c r="I15" s="42">
        <f t="shared" si="0"/>
        <v>694659</v>
      </c>
    </row>
    <row r="16" spans="5:12" ht="12.75">
      <c r="E16" s="6"/>
      <c r="F16" s="37" t="s">
        <v>42</v>
      </c>
      <c r="G16" s="59">
        <v>323673</v>
      </c>
      <c r="H16" s="59">
        <v>299899</v>
      </c>
      <c r="I16" s="42">
        <f t="shared" si="0"/>
        <v>623572</v>
      </c>
      <c r="L16" s="8"/>
    </row>
    <row r="17" spans="5:9" ht="12.75">
      <c r="E17" s="6"/>
      <c r="F17" s="37" t="s">
        <v>43</v>
      </c>
      <c r="G17" s="59">
        <v>287998</v>
      </c>
      <c r="H17" s="59">
        <v>278471</v>
      </c>
      <c r="I17" s="42">
        <f t="shared" si="0"/>
        <v>566469</v>
      </c>
    </row>
    <row r="18" spans="5:9" ht="12.75">
      <c r="E18" s="6"/>
      <c r="F18" s="37" t="s">
        <v>44</v>
      </c>
      <c r="G18" s="59">
        <v>249241</v>
      </c>
      <c r="H18" s="59">
        <v>254680</v>
      </c>
      <c r="I18" s="42">
        <f t="shared" si="0"/>
        <v>503921</v>
      </c>
    </row>
    <row r="19" spans="5:9" ht="12.75">
      <c r="E19" s="6"/>
      <c r="F19" s="37" t="s">
        <v>45</v>
      </c>
      <c r="G19" s="59">
        <v>213675</v>
      </c>
      <c r="H19" s="59">
        <v>223339</v>
      </c>
      <c r="I19" s="42">
        <f t="shared" si="0"/>
        <v>437014</v>
      </c>
    </row>
    <row r="20" spans="5:9" ht="12.75">
      <c r="E20" s="6"/>
      <c r="F20" s="37" t="s">
        <v>46</v>
      </c>
      <c r="G20" s="59">
        <v>193394</v>
      </c>
      <c r="H20" s="59">
        <v>208621</v>
      </c>
      <c r="I20" s="42">
        <f t="shared" si="0"/>
        <v>402015</v>
      </c>
    </row>
    <row r="21" spans="5:9" ht="13.5" thickBot="1">
      <c r="E21" s="6"/>
      <c r="F21" s="44" t="s">
        <v>47</v>
      </c>
      <c r="G21" s="45">
        <f>SUM(G11:G20)</f>
        <v>2551824</v>
      </c>
      <c r="H21" s="45">
        <f>SUM(H11:H20)</f>
        <v>2480856</v>
      </c>
      <c r="I21" s="45">
        <f>SUM(I11:I20)</f>
        <v>5032680</v>
      </c>
    </row>
    <row r="22" spans="1:7" ht="12.75">
      <c r="A22" s="6"/>
      <c r="B22" s="8"/>
      <c r="C22" s="8"/>
      <c r="D22" s="8"/>
      <c r="E22" s="6"/>
      <c r="F22" s="6"/>
      <c r="G22" s="6"/>
    </row>
    <row r="23" spans="1:7" ht="12.75">
      <c r="A23" s="6"/>
      <c r="B23" s="8"/>
      <c r="D23" s="8"/>
      <c r="E23" s="6"/>
      <c r="F23" s="6"/>
      <c r="G23" s="6"/>
    </row>
    <row r="24" ht="12.75"/>
    <row r="25" spans="1:14" ht="12.75">
      <c r="A25" s="29" t="s">
        <v>220</v>
      </c>
      <c r="B25" s="30"/>
      <c r="C25" s="28"/>
      <c r="D25" s="30"/>
      <c r="F25" s="29" t="s">
        <v>221</v>
      </c>
      <c r="G25" s="30"/>
      <c r="H25" s="31"/>
      <c r="I25" s="30"/>
      <c r="K25" s="29" t="s">
        <v>69</v>
      </c>
      <c r="L25" s="30"/>
      <c r="M25" s="31"/>
      <c r="N25" s="46" t="s">
        <v>88</v>
      </c>
    </row>
    <row r="26" spans="1:14" ht="13.5">
      <c r="A26" s="5" t="s">
        <v>70</v>
      </c>
      <c r="B26" s="36" t="s">
        <v>91</v>
      </c>
      <c r="C26" s="6"/>
      <c r="D26" s="6"/>
      <c r="F26" s="5" t="s">
        <v>70</v>
      </c>
      <c r="G26" s="36" t="s">
        <v>91</v>
      </c>
      <c r="H26" s="6"/>
      <c r="I26" s="6"/>
      <c r="K26" s="5" t="s">
        <v>70</v>
      </c>
      <c r="L26" s="36" t="s">
        <v>91</v>
      </c>
      <c r="M26" s="6"/>
      <c r="N26" s="6"/>
    </row>
    <row r="27" spans="1:14" ht="13.5">
      <c r="A27" s="43" t="s">
        <v>71</v>
      </c>
      <c r="B27" s="39" t="s">
        <v>95</v>
      </c>
      <c r="C27" s="40"/>
      <c r="D27" s="40"/>
      <c r="F27" s="43" t="s">
        <v>71</v>
      </c>
      <c r="G27" s="54" t="str">
        <f>"   "&amp;$B$27</f>
        <v>   Mitjana anual 2012</v>
      </c>
      <c r="H27" s="40"/>
      <c r="I27" s="40"/>
      <c r="K27" s="43" t="s">
        <v>71</v>
      </c>
      <c r="L27" s="54" t="str">
        <f>"   "&amp;$B$27</f>
        <v>   Mitjana anual 2012</v>
      </c>
      <c r="M27" s="40"/>
      <c r="N27" s="40"/>
    </row>
    <row r="28" spans="1:14" ht="13.5">
      <c r="A28" s="6"/>
      <c r="B28" s="7" t="s">
        <v>34</v>
      </c>
      <c r="C28" s="7" t="s">
        <v>35</v>
      </c>
      <c r="D28" s="7" t="s">
        <v>36</v>
      </c>
      <c r="F28" s="6"/>
      <c r="G28" s="7" t="s">
        <v>34</v>
      </c>
      <c r="H28" s="7" t="s">
        <v>35</v>
      </c>
      <c r="I28" s="7" t="s">
        <v>36</v>
      </c>
      <c r="K28" s="6"/>
      <c r="L28" s="7" t="s">
        <v>34</v>
      </c>
      <c r="M28" s="7" t="s">
        <v>35</v>
      </c>
      <c r="N28" s="7" t="s">
        <v>36</v>
      </c>
    </row>
    <row r="29" spans="1:14" ht="12.75">
      <c r="A29" s="6" t="s">
        <v>37</v>
      </c>
      <c r="B29" s="51">
        <v>136900</v>
      </c>
      <c r="C29" s="51">
        <v>129000</v>
      </c>
      <c r="D29" s="8">
        <f>SUM(B29:C29)</f>
        <v>265900</v>
      </c>
      <c r="F29" s="6" t="s">
        <v>37</v>
      </c>
      <c r="G29" s="85">
        <v>158400</v>
      </c>
      <c r="H29" s="85">
        <v>143300</v>
      </c>
      <c r="I29" s="85">
        <f>SUM(G29:H30)</f>
        <v>301700</v>
      </c>
      <c r="K29" s="6" t="s">
        <v>37</v>
      </c>
      <c r="L29" s="86">
        <f>G29/SUM(B29:B30)</f>
        <v>0.4987405541561713</v>
      </c>
      <c r="M29" s="86">
        <f>H29/SUM(C29:C30)</f>
        <v>0.4673842139595564</v>
      </c>
      <c r="N29" s="86">
        <f>I29/SUM(D29:D30)</f>
        <v>0.48333867350208265</v>
      </c>
    </row>
    <row r="30" spans="1:14" ht="12.75">
      <c r="A30" s="6" t="s">
        <v>38</v>
      </c>
      <c r="B30" s="51">
        <v>180700</v>
      </c>
      <c r="C30" s="51">
        <v>177600</v>
      </c>
      <c r="D30" s="8">
        <f aca="true" t="shared" si="1" ref="D30:D38">SUM(B30:C30)</f>
        <v>358300</v>
      </c>
      <c r="F30" s="6" t="s">
        <v>38</v>
      </c>
      <c r="G30" s="85"/>
      <c r="H30" s="85"/>
      <c r="I30" s="85"/>
      <c r="K30" s="6" t="s">
        <v>38</v>
      </c>
      <c r="L30" s="86"/>
      <c r="M30" s="86"/>
      <c r="N30" s="86"/>
    </row>
    <row r="31" spans="1:14" ht="12.75">
      <c r="A31" s="6" t="s">
        <v>39</v>
      </c>
      <c r="B31" s="51">
        <v>219100</v>
      </c>
      <c r="C31" s="51">
        <v>224000</v>
      </c>
      <c r="D31" s="8">
        <f t="shared" si="1"/>
        <v>443100</v>
      </c>
      <c r="F31" s="6" t="s">
        <v>39</v>
      </c>
      <c r="G31" s="85">
        <v>478100</v>
      </c>
      <c r="H31" s="85">
        <v>439300</v>
      </c>
      <c r="I31" s="85">
        <f>SUM(G31:H32)</f>
        <v>917400</v>
      </c>
      <c r="K31" s="6" t="s">
        <v>39</v>
      </c>
      <c r="L31" s="86">
        <f>G31/SUM(B31:B32)</f>
        <v>0.9435563449773041</v>
      </c>
      <c r="M31" s="86">
        <f>H31/SUM(C31:C32)</f>
        <v>0.8608661571624534</v>
      </c>
      <c r="N31" s="86">
        <f>I31/SUM(D31:D32)</f>
        <v>0.9020648967551622</v>
      </c>
    </row>
    <row r="32" spans="1:14" ht="12.75">
      <c r="A32" s="6" t="s">
        <v>40</v>
      </c>
      <c r="B32" s="51">
        <v>287600</v>
      </c>
      <c r="C32" s="51">
        <v>286300</v>
      </c>
      <c r="D32" s="8">
        <f t="shared" si="1"/>
        <v>573900</v>
      </c>
      <c r="F32" s="6" t="s">
        <v>40</v>
      </c>
      <c r="G32" s="85"/>
      <c r="H32" s="85"/>
      <c r="I32" s="85"/>
      <c r="K32" s="6" t="s">
        <v>40</v>
      </c>
      <c r="L32" s="86"/>
      <c r="M32" s="86"/>
      <c r="N32" s="86"/>
    </row>
    <row r="33" spans="1:14" ht="12.75">
      <c r="A33" s="6" t="s">
        <v>41</v>
      </c>
      <c r="B33" s="51">
        <v>320600</v>
      </c>
      <c r="C33" s="51">
        <v>311000</v>
      </c>
      <c r="D33" s="8">
        <f>SUM(B33:C33)</f>
        <v>631600</v>
      </c>
      <c r="F33" s="6" t="s">
        <v>41</v>
      </c>
      <c r="G33" s="85">
        <v>587200</v>
      </c>
      <c r="H33" s="85">
        <v>517300</v>
      </c>
      <c r="I33" s="85">
        <f>SUM(G33:H34)</f>
        <v>1104500</v>
      </c>
      <c r="K33" s="6" t="s">
        <v>41</v>
      </c>
      <c r="L33" s="86">
        <f>G33/SUM(B33:B34)</f>
        <v>0.9472495563800613</v>
      </c>
      <c r="M33" s="86">
        <f>H33/SUM(C33:C34)</f>
        <v>0.8588743151253528</v>
      </c>
      <c r="N33" s="86">
        <f>I33/SUM(D33:D34)</f>
        <v>0.9036982490590738</v>
      </c>
    </row>
    <row r="34" spans="1:14" ht="12.75">
      <c r="A34" s="6" t="s">
        <v>42</v>
      </c>
      <c r="B34" s="51">
        <v>299300</v>
      </c>
      <c r="C34" s="51">
        <v>291300</v>
      </c>
      <c r="D34" s="8">
        <f t="shared" si="1"/>
        <v>590600</v>
      </c>
      <c r="E34" s="58"/>
      <c r="F34" s="6" t="s">
        <v>42</v>
      </c>
      <c r="G34" s="85"/>
      <c r="H34" s="85"/>
      <c r="I34" s="85"/>
      <c r="K34" s="6" t="s">
        <v>42</v>
      </c>
      <c r="L34" s="86"/>
      <c r="M34" s="86"/>
      <c r="N34" s="86"/>
    </row>
    <row r="35" spans="1:14" ht="12.75">
      <c r="A35" s="6" t="s">
        <v>43</v>
      </c>
      <c r="B35" s="51">
        <v>272900</v>
      </c>
      <c r="C35" s="51">
        <v>273000</v>
      </c>
      <c r="D35" s="8">
        <f t="shared" si="1"/>
        <v>545900</v>
      </c>
      <c r="F35" s="6" t="s">
        <v>43</v>
      </c>
      <c r="G35" s="85">
        <v>476500</v>
      </c>
      <c r="H35" s="85">
        <v>418900</v>
      </c>
      <c r="I35" s="85">
        <f>SUM(G35:H36)</f>
        <v>895400</v>
      </c>
      <c r="K35" s="6" t="s">
        <v>43</v>
      </c>
      <c r="L35" s="86">
        <f>G35/SUM(B35:B36)</f>
        <v>0.9270428015564203</v>
      </c>
      <c r="M35" s="86">
        <f>H35/SUM(C35:C36)</f>
        <v>0.7980567727186131</v>
      </c>
      <c r="N35" s="86">
        <f>I35/SUM(D35:D36)</f>
        <v>0.861873135046684</v>
      </c>
    </row>
    <row r="36" spans="1:14" ht="12.75">
      <c r="A36" s="6" t="s">
        <v>44</v>
      </c>
      <c r="B36" s="51">
        <v>241100</v>
      </c>
      <c r="C36" s="51">
        <v>251900</v>
      </c>
      <c r="D36" s="8">
        <f t="shared" si="1"/>
        <v>493000</v>
      </c>
      <c r="F36" s="6" t="s">
        <v>44</v>
      </c>
      <c r="G36" s="85"/>
      <c r="H36" s="85"/>
      <c r="I36" s="85"/>
      <c r="K36" s="6" t="s">
        <v>44</v>
      </c>
      <c r="L36" s="86"/>
      <c r="M36" s="86"/>
      <c r="N36" s="86"/>
    </row>
    <row r="37" spans="1:14" ht="12.75">
      <c r="A37" s="6" t="s">
        <v>45</v>
      </c>
      <c r="B37" s="51">
        <v>210900</v>
      </c>
      <c r="C37" s="51">
        <v>225100</v>
      </c>
      <c r="D37" s="8">
        <f t="shared" si="1"/>
        <v>436000</v>
      </c>
      <c r="F37" s="6" t="s">
        <v>45</v>
      </c>
      <c r="G37" s="85">
        <v>269500</v>
      </c>
      <c r="H37" s="85">
        <v>213400</v>
      </c>
      <c r="I37" s="85">
        <f>SUM(G37:H38)</f>
        <v>482900</v>
      </c>
      <c r="K37" s="6" t="s">
        <v>45</v>
      </c>
      <c r="L37" s="86">
        <f>G37/SUM(B37:B38)</f>
        <v>0.6693989071038251</v>
      </c>
      <c r="M37" s="86">
        <f>H37/SUM(C37:C38)</f>
        <v>0.4911392405063291</v>
      </c>
      <c r="N37" s="86">
        <f>I37/SUM(D37:D38)</f>
        <v>0.5768725361366623</v>
      </c>
    </row>
    <row r="38" spans="1:14" ht="12.75">
      <c r="A38" s="6" t="s">
        <v>46</v>
      </c>
      <c r="B38" s="51">
        <v>191700</v>
      </c>
      <c r="C38" s="51">
        <v>209400</v>
      </c>
      <c r="D38" s="8">
        <f t="shared" si="1"/>
        <v>401100</v>
      </c>
      <c r="F38" s="37" t="s">
        <v>46</v>
      </c>
      <c r="G38" s="85"/>
      <c r="H38" s="85"/>
      <c r="I38" s="85"/>
      <c r="K38" s="6" t="s">
        <v>46</v>
      </c>
      <c r="L38" s="86"/>
      <c r="M38" s="86"/>
      <c r="N38" s="86"/>
    </row>
    <row r="39" spans="1:14" ht="13.5" thickBot="1">
      <c r="A39" s="44" t="s">
        <v>47</v>
      </c>
      <c r="B39" s="45">
        <f>SUM(B29:B38)</f>
        <v>2360800</v>
      </c>
      <c r="C39" s="45">
        <f>SUM(C29:C38)</f>
        <v>2378600</v>
      </c>
      <c r="D39" s="45">
        <f>SUM(B39:C39)</f>
        <v>4739400</v>
      </c>
      <c r="F39" s="44" t="s">
        <v>47</v>
      </c>
      <c r="G39" s="45">
        <f>SUM(G29:G38)</f>
        <v>1969700</v>
      </c>
      <c r="H39" s="45">
        <f>SUM(H29:H38)</f>
        <v>1732200</v>
      </c>
      <c r="I39" s="45">
        <f>SUM(I29:I38)</f>
        <v>3701900</v>
      </c>
      <c r="K39" s="44" t="s">
        <v>47</v>
      </c>
      <c r="L39" s="57">
        <f>G39/B39</f>
        <v>0.8343358183666554</v>
      </c>
      <c r="M39" s="57">
        <f>H39/C39</f>
        <v>0.7282435045825275</v>
      </c>
      <c r="N39" s="57">
        <f>I39/D39</f>
        <v>0.7810904333881926</v>
      </c>
    </row>
    <row r="40" spans="1:14" ht="12.75">
      <c r="A40" s="6"/>
      <c r="B40" s="8"/>
      <c r="C40" s="8"/>
      <c r="D40" s="8"/>
      <c r="F40" s="6"/>
      <c r="G40" s="8"/>
      <c r="H40" s="8"/>
      <c r="I40" s="8"/>
      <c r="K40" s="6"/>
      <c r="L40" s="8"/>
      <c r="M40" s="8"/>
      <c r="N40" s="8"/>
    </row>
    <row r="41" spans="1:14" ht="12.75">
      <c r="A41" s="6"/>
      <c r="C41" s="8"/>
      <c r="D41" s="8"/>
      <c r="F41" s="6"/>
      <c r="G41" s="8"/>
      <c r="H41" s="8"/>
      <c r="I41" s="8"/>
      <c r="K41" s="6"/>
      <c r="L41" s="8"/>
      <c r="M41" s="8"/>
      <c r="N41" s="8"/>
    </row>
    <row r="42" ht="12.75"/>
    <row r="43" spans="1:14" ht="12.75">
      <c r="A43" s="29" t="s">
        <v>68</v>
      </c>
      <c r="B43" s="30"/>
      <c r="C43" s="30"/>
      <c r="D43" s="46" t="s">
        <v>87</v>
      </c>
      <c r="F43" s="29" t="s">
        <v>219</v>
      </c>
      <c r="G43" s="30"/>
      <c r="H43" s="31"/>
      <c r="I43" s="30"/>
      <c r="K43" s="29" t="s">
        <v>89</v>
      </c>
      <c r="L43" s="30"/>
      <c r="M43" s="29"/>
      <c r="N43" s="46" t="s">
        <v>86</v>
      </c>
    </row>
    <row r="44" spans="1:14" ht="13.5">
      <c r="A44" s="5" t="s">
        <v>70</v>
      </c>
      <c r="B44" s="26" t="str">
        <f>"   "&amp;$G$8</f>
        <v>   CATALUNYA</v>
      </c>
      <c r="C44" s="6"/>
      <c r="D44" s="6"/>
      <c r="F44" s="5" t="s">
        <v>70</v>
      </c>
      <c r="G44" s="26" t="str">
        <f>"   "&amp;$G$8</f>
        <v>   CATALUNYA</v>
      </c>
      <c r="H44" s="26"/>
      <c r="I44" s="6"/>
      <c r="K44" s="5" t="s">
        <v>70</v>
      </c>
      <c r="L44" s="26" t="str">
        <f>"   "&amp;$G$8</f>
        <v>   CATALUNYA</v>
      </c>
      <c r="M44" s="6"/>
      <c r="N44" s="6"/>
    </row>
    <row r="45" spans="1:14" ht="14.25" thickBot="1">
      <c r="A45" s="43" t="s">
        <v>71</v>
      </c>
      <c r="B45" s="39" t="s">
        <v>96</v>
      </c>
      <c r="C45" s="40"/>
      <c r="D45" s="40"/>
      <c r="F45" s="43" t="s">
        <v>71</v>
      </c>
      <c r="G45" s="39" t="s">
        <v>92</v>
      </c>
      <c r="H45" s="40"/>
      <c r="I45" s="40"/>
      <c r="K45" s="5" t="s">
        <v>71</v>
      </c>
      <c r="L45" s="52" t="str">
        <f>"   "&amp;$G$45</f>
        <v>      01/2012</v>
      </c>
      <c r="M45" s="26" t="str">
        <f>"   "&amp;$H$7</f>
        <v>   </v>
      </c>
      <c r="N45" s="6"/>
    </row>
    <row r="46" spans="1:14" ht="13.5">
      <c r="A46" s="6"/>
      <c r="B46" s="7" t="s">
        <v>34</v>
      </c>
      <c r="C46" s="7" t="s">
        <v>35</v>
      </c>
      <c r="D46" s="7" t="s">
        <v>36</v>
      </c>
      <c r="F46" s="6"/>
      <c r="G46" s="7" t="s">
        <v>34</v>
      </c>
      <c r="H46" s="7" t="s">
        <v>35</v>
      </c>
      <c r="I46" s="7" t="s">
        <v>36</v>
      </c>
      <c r="K46" s="19"/>
      <c r="L46" s="16" t="s">
        <v>34</v>
      </c>
      <c r="M46" s="16" t="s">
        <v>35</v>
      </c>
      <c r="N46" s="17" t="s">
        <v>36</v>
      </c>
    </row>
    <row r="47" spans="1:14" ht="12.75">
      <c r="A47" s="6" t="s">
        <v>37</v>
      </c>
      <c r="B47" s="8">
        <f>G11*L29</f>
        <v>70830.63476070529</v>
      </c>
      <c r="C47" s="8">
        <f>H11*M29</f>
        <v>61925.13666014351</v>
      </c>
      <c r="D47" s="8">
        <f aca="true" t="shared" si="2" ref="D47:D56">SUM(B47:C47)</f>
        <v>132755.7714208488</v>
      </c>
      <c r="F47" s="6" t="s">
        <v>37</v>
      </c>
      <c r="G47" s="59">
        <v>6989</v>
      </c>
      <c r="H47" s="59">
        <v>4614</v>
      </c>
      <c r="I47" s="8">
        <f aca="true" t="shared" si="3" ref="I47:I56">SUM(G47:H47)</f>
        <v>11603</v>
      </c>
      <c r="K47" s="20" t="s">
        <v>37</v>
      </c>
      <c r="L47" s="18">
        <f aca="true" t="shared" si="4" ref="L47:L57">G47/B47</f>
        <v>0.09867199445002416</v>
      </c>
      <c r="M47" s="18">
        <f aca="true" t="shared" si="5" ref="M47:M57">H47/C47</f>
        <v>0.07450932285095271</v>
      </c>
      <c r="N47" s="22">
        <f aca="true" t="shared" si="6" ref="N47:N57">I47/D47</f>
        <v>0.08740109658372106</v>
      </c>
    </row>
    <row r="48" spans="1:14" ht="12.75">
      <c r="A48" s="6" t="s">
        <v>38</v>
      </c>
      <c r="B48" s="8">
        <f>G12*L29</f>
        <v>97122.24181360201</v>
      </c>
      <c r="C48" s="8">
        <f>H12*M29</f>
        <v>88044.43607305936</v>
      </c>
      <c r="D48" s="8">
        <f t="shared" si="2"/>
        <v>185166.67788666137</v>
      </c>
      <c r="F48" s="6" t="s">
        <v>38</v>
      </c>
      <c r="G48" s="59">
        <v>22012</v>
      </c>
      <c r="H48" s="59">
        <v>18059</v>
      </c>
      <c r="I48" s="8">
        <f t="shared" si="3"/>
        <v>40071</v>
      </c>
      <c r="K48" s="20" t="s">
        <v>38</v>
      </c>
      <c r="L48" s="18">
        <f t="shared" si="4"/>
        <v>0.22664221489291456</v>
      </c>
      <c r="M48" s="18">
        <f t="shared" si="5"/>
        <v>0.20511233651396918</v>
      </c>
      <c r="N48" s="22">
        <f>I48/D48</f>
        <v>0.2164050273911975</v>
      </c>
    </row>
    <row r="49" spans="1:14" ht="12.75">
      <c r="A49" s="6" t="s">
        <v>39</v>
      </c>
      <c r="B49" s="8">
        <f>G13*L31</f>
        <v>234540.74422735345</v>
      </c>
      <c r="C49" s="8">
        <f>H13*M31</f>
        <v>212366.21144424847</v>
      </c>
      <c r="D49" s="8">
        <f t="shared" si="2"/>
        <v>446906.9556716019</v>
      </c>
      <c r="F49" s="6" t="s">
        <v>39</v>
      </c>
      <c r="G49" s="59">
        <v>34445</v>
      </c>
      <c r="H49" s="59">
        <v>31052</v>
      </c>
      <c r="I49" s="8">
        <f t="shared" si="3"/>
        <v>65497</v>
      </c>
      <c r="K49" s="20" t="s">
        <v>39</v>
      </c>
      <c r="L49" s="18">
        <f t="shared" si="4"/>
        <v>0.14686147651433448</v>
      </c>
      <c r="M49" s="18">
        <f t="shared" si="5"/>
        <v>0.1462191173860628</v>
      </c>
      <c r="N49" s="22">
        <f t="shared" si="6"/>
        <v>0.14655623316842886</v>
      </c>
    </row>
    <row r="50" spans="1:14" ht="12.75">
      <c r="A50" s="6" t="s">
        <v>40</v>
      </c>
      <c r="B50" s="8">
        <f>G14*L31</f>
        <v>317266.1032168936</v>
      </c>
      <c r="C50" s="8">
        <f>H14*M31</f>
        <v>271948.4799137762</v>
      </c>
      <c r="D50" s="8">
        <f t="shared" si="2"/>
        <v>589214.5831306698</v>
      </c>
      <c r="F50" s="6" t="s">
        <v>40</v>
      </c>
      <c r="G50" s="59">
        <v>47048</v>
      </c>
      <c r="H50" s="59">
        <v>41419</v>
      </c>
      <c r="I50" s="8">
        <f t="shared" si="3"/>
        <v>88467</v>
      </c>
      <c r="K50" s="20" t="s">
        <v>40</v>
      </c>
      <c r="L50" s="18">
        <f t="shared" si="4"/>
        <v>0.1482919212703805</v>
      </c>
      <c r="M50" s="18">
        <f t="shared" si="5"/>
        <v>0.15230458362235477</v>
      </c>
      <c r="N50" s="22">
        <f t="shared" si="6"/>
        <v>0.15014394166883804</v>
      </c>
    </row>
    <row r="51" spans="1:14" ht="12.75">
      <c r="A51" s="6" t="s">
        <v>41</v>
      </c>
      <c r="B51" s="8">
        <f>G15*L33</f>
        <v>343162.9385384739</v>
      </c>
      <c r="C51" s="8">
        <f>H15*M33</f>
        <v>285477.79810725554</v>
      </c>
      <c r="D51" s="8">
        <f t="shared" si="2"/>
        <v>628640.7366457295</v>
      </c>
      <c r="F51" s="6" t="s">
        <v>41</v>
      </c>
      <c r="G51" s="59">
        <v>49177</v>
      </c>
      <c r="H51" s="59">
        <v>43719</v>
      </c>
      <c r="I51" s="8">
        <f t="shared" si="3"/>
        <v>92896</v>
      </c>
      <c r="K51" s="20" t="s">
        <v>41</v>
      </c>
      <c r="L51" s="18">
        <f t="shared" si="4"/>
        <v>0.1433051022626282</v>
      </c>
      <c r="M51" s="18">
        <f t="shared" si="5"/>
        <v>0.1531432576889028</v>
      </c>
      <c r="N51" s="22">
        <f t="shared" si="6"/>
        <v>0.1477727970600027</v>
      </c>
    </row>
    <row r="52" spans="1:14" ht="12.75">
      <c r="A52" s="6" t="s">
        <v>42</v>
      </c>
      <c r="B52" s="8">
        <f>G16*L33</f>
        <v>306599.10566220357</v>
      </c>
      <c r="C52" s="8">
        <f>H16*M33</f>
        <v>257575.5482317782</v>
      </c>
      <c r="D52" s="8">
        <f t="shared" si="2"/>
        <v>564174.6538939818</v>
      </c>
      <c r="F52" s="6" t="s">
        <v>42</v>
      </c>
      <c r="G52" s="59">
        <v>43684</v>
      </c>
      <c r="H52" s="59">
        <v>37811</v>
      </c>
      <c r="I52" s="8">
        <f t="shared" si="3"/>
        <v>81495</v>
      </c>
      <c r="K52" s="20" t="s">
        <v>42</v>
      </c>
      <c r="L52" s="18">
        <f t="shared" si="4"/>
        <v>0.14247921534425143</v>
      </c>
      <c r="M52" s="18">
        <f t="shared" si="5"/>
        <v>0.14679576636667369</v>
      </c>
      <c r="N52" s="22">
        <f t="shared" si="6"/>
        <v>0.14444994903176617</v>
      </c>
    </row>
    <row r="53" spans="1:14" ht="12.75">
      <c r="A53" s="6" t="s">
        <v>43</v>
      </c>
      <c r="B53" s="8">
        <f>G17*L35</f>
        <v>266986.4727626459</v>
      </c>
      <c r="C53" s="8">
        <f>H17*M35</f>
        <v>222235.6675557249</v>
      </c>
      <c r="D53" s="8">
        <f t="shared" si="2"/>
        <v>489222.14031837083</v>
      </c>
      <c r="F53" s="6" t="s">
        <v>43</v>
      </c>
      <c r="G53" s="59">
        <v>39167</v>
      </c>
      <c r="H53" s="59">
        <v>34042</v>
      </c>
      <c r="I53" s="8">
        <f t="shared" si="3"/>
        <v>73209</v>
      </c>
      <c r="K53" s="20" t="s">
        <v>43</v>
      </c>
      <c r="L53" s="18">
        <f t="shared" si="4"/>
        <v>0.14670031629212885</v>
      </c>
      <c r="M53" s="18">
        <f t="shared" si="5"/>
        <v>0.15317973201337753</v>
      </c>
      <c r="N53" s="22">
        <f t="shared" si="6"/>
        <v>0.14964367710823107</v>
      </c>
    </row>
    <row r="54" spans="1:14" ht="12.75">
      <c r="A54" s="6" t="s">
        <v>44</v>
      </c>
      <c r="B54" s="8">
        <f>G18*L35</f>
        <v>231057.07490272375</v>
      </c>
      <c r="C54" s="8">
        <f>H18*M35</f>
        <v>203249.09887597637</v>
      </c>
      <c r="D54" s="8">
        <f t="shared" si="2"/>
        <v>434306.1737787001</v>
      </c>
      <c r="F54" s="6" t="s">
        <v>44</v>
      </c>
      <c r="G54" s="59">
        <v>34593</v>
      </c>
      <c r="H54" s="59">
        <v>34898</v>
      </c>
      <c r="I54" s="8">
        <f t="shared" si="3"/>
        <v>69491</v>
      </c>
      <c r="K54" s="20" t="s">
        <v>44</v>
      </c>
      <c r="L54" s="18">
        <f t="shared" si="4"/>
        <v>0.1497162552350489</v>
      </c>
      <c r="M54" s="18">
        <f t="shared" si="5"/>
        <v>0.17170063824634685</v>
      </c>
      <c r="N54" s="22">
        <f t="shared" si="6"/>
        <v>0.16000463312641972</v>
      </c>
    </row>
    <row r="55" spans="1:14" ht="12.75">
      <c r="A55" s="6" t="s">
        <v>45</v>
      </c>
      <c r="B55" s="8">
        <f>G19*L37</f>
        <v>143033.81147540984</v>
      </c>
      <c r="C55" s="8">
        <f>H19*M37</f>
        <v>109690.54683544303</v>
      </c>
      <c r="D55" s="8">
        <f t="shared" si="2"/>
        <v>252724.35831085287</v>
      </c>
      <c r="F55" s="6" t="s">
        <v>45</v>
      </c>
      <c r="G55" s="59">
        <v>32496</v>
      </c>
      <c r="H55" s="59">
        <v>35218</v>
      </c>
      <c r="I55" s="8">
        <f t="shared" si="3"/>
        <v>67714</v>
      </c>
      <c r="K55" s="20" t="s">
        <v>45</v>
      </c>
      <c r="L55" s="18">
        <f t="shared" si="4"/>
        <v>0.2271910373134863</v>
      </c>
      <c r="M55" s="18">
        <f t="shared" si="5"/>
        <v>0.32106686506754123</v>
      </c>
      <c r="N55" s="22">
        <f t="shared" si="6"/>
        <v>0.26793618332868124</v>
      </c>
    </row>
    <row r="56" spans="1:14" ht="12.75">
      <c r="A56" s="6" t="s">
        <v>46</v>
      </c>
      <c r="B56" s="8">
        <f>G20*L37</f>
        <v>129457.73224043715</v>
      </c>
      <c r="C56" s="8">
        <f>H20*M37</f>
        <v>102461.95949367089</v>
      </c>
      <c r="D56" s="8">
        <f t="shared" si="2"/>
        <v>231919.69173410803</v>
      </c>
      <c r="F56" s="6" t="s">
        <v>46</v>
      </c>
      <c r="G56" s="59">
        <v>21164</v>
      </c>
      <c r="H56" s="59">
        <v>21603</v>
      </c>
      <c r="I56" s="8">
        <f t="shared" si="3"/>
        <v>42767</v>
      </c>
      <c r="K56" s="20" t="s">
        <v>46</v>
      </c>
      <c r="L56" s="18">
        <f t="shared" si="4"/>
        <v>0.16348193061726796</v>
      </c>
      <c r="M56" s="18">
        <f t="shared" si="5"/>
        <v>0.21083922371535774</v>
      </c>
      <c r="N56" s="22">
        <f t="shared" si="6"/>
        <v>0.18440434997228108</v>
      </c>
    </row>
    <row r="57" spans="1:14" ht="16.5" thickBot="1">
      <c r="A57" s="44" t="s">
        <v>47</v>
      </c>
      <c r="B57" s="45">
        <f>SUM(B47:B56)</f>
        <v>2140056.8596004485</v>
      </c>
      <c r="C57" s="45">
        <f>SUM(C47:C56)</f>
        <v>1814974.8831910766</v>
      </c>
      <c r="D57" s="45">
        <f>SUM(D47:D56)</f>
        <v>3955031.742791525</v>
      </c>
      <c r="F57" s="44" t="s">
        <v>47</v>
      </c>
      <c r="G57" s="45">
        <f>SUM(G47:G56)</f>
        <v>330775</v>
      </c>
      <c r="H57" s="45">
        <f>SUM(H47:H56)</f>
        <v>302435</v>
      </c>
      <c r="I57" s="45">
        <f>SUM(I47:I56)</f>
        <v>633210</v>
      </c>
      <c r="K57" s="21" t="s">
        <v>47</v>
      </c>
      <c r="L57" s="23">
        <f t="shared" si="4"/>
        <v>0.154563650267571</v>
      </c>
      <c r="M57" s="23">
        <f t="shared" si="5"/>
        <v>0.16663315994117828</v>
      </c>
      <c r="N57" s="55">
        <f t="shared" si="6"/>
        <v>0.16010238126510465</v>
      </c>
    </row>
    <row r="62" ht="12.75">
      <c r="A62" s="49" t="s">
        <v>73</v>
      </c>
    </row>
    <row r="63" spans="1:9" ht="12.75">
      <c r="A63" s="48" t="s">
        <v>82</v>
      </c>
      <c r="F63" s="25"/>
      <c r="G63" s="25"/>
      <c r="H63" s="25"/>
      <c r="I63" s="25"/>
    </row>
    <row r="64" spans="1:9" ht="12.75">
      <c r="A64" s="48" t="s">
        <v>218</v>
      </c>
      <c r="F64" s="25"/>
      <c r="G64" s="24"/>
      <c r="H64" s="24"/>
      <c r="I64" s="24"/>
    </row>
    <row r="65" spans="1:9" ht="12.75">
      <c r="A65" s="48" t="s">
        <v>74</v>
      </c>
      <c r="F65" s="25"/>
      <c r="G65" s="24"/>
      <c r="H65" s="24"/>
      <c r="I65" s="24"/>
    </row>
    <row r="66" spans="1:9" ht="12.75">
      <c r="A66" s="48" t="s">
        <v>75</v>
      </c>
      <c r="F66" s="25"/>
      <c r="G66" s="24"/>
      <c r="H66" s="24"/>
      <c r="I66" s="24"/>
    </row>
    <row r="67" spans="1:9" ht="12.75">
      <c r="A67" s="48" t="s">
        <v>84</v>
      </c>
      <c r="F67" s="25"/>
      <c r="G67" s="24"/>
      <c r="H67" s="24"/>
      <c r="I67" s="24"/>
    </row>
    <row r="68" spans="1:9" ht="12.75">
      <c r="A68" s="48"/>
      <c r="F68" s="25"/>
      <c r="G68" s="24"/>
      <c r="H68" s="24"/>
      <c r="I68" s="24"/>
    </row>
    <row r="69" spans="6:9" ht="12.75">
      <c r="F69" s="25"/>
      <c r="G69" s="24"/>
      <c r="H69" s="24"/>
      <c r="I69" s="24"/>
    </row>
    <row r="70" spans="1:9" ht="12.75">
      <c r="A70" s="49" t="s">
        <v>76</v>
      </c>
      <c r="E70" s="58"/>
      <c r="F70" s="58"/>
      <c r="G70" s="58"/>
      <c r="H70" s="24"/>
      <c r="I70" s="24"/>
    </row>
    <row r="71" spans="1:9" ht="12.75">
      <c r="A71" s="50" t="s">
        <v>79</v>
      </c>
      <c r="E71" s="58"/>
      <c r="F71" s="58"/>
      <c r="G71" s="58"/>
      <c r="H71" s="24"/>
      <c r="I71" s="24"/>
    </row>
    <row r="72" spans="1:9" ht="12.75">
      <c r="A72" s="50" t="s">
        <v>77</v>
      </c>
      <c r="E72" s="58"/>
      <c r="F72" s="58"/>
      <c r="G72" s="58"/>
      <c r="H72" s="24"/>
      <c r="I72" s="24"/>
    </row>
    <row r="73" spans="1:9" ht="12.75">
      <c r="A73" s="50" t="s">
        <v>78</v>
      </c>
      <c r="E73" s="58"/>
      <c r="F73" s="58"/>
      <c r="G73" s="58"/>
      <c r="H73" s="24"/>
      <c r="I73" s="24"/>
    </row>
    <row r="74" spans="1:9" ht="12.75">
      <c r="A74" s="50" t="s">
        <v>93</v>
      </c>
      <c r="E74" s="58"/>
      <c r="F74" s="58"/>
      <c r="G74" s="58"/>
      <c r="H74" s="24"/>
      <c r="I74" s="24"/>
    </row>
    <row r="75" spans="1:9" ht="12.75">
      <c r="A75" s="50"/>
      <c r="B75" s="50"/>
      <c r="E75" s="58"/>
      <c r="F75" s="58"/>
      <c r="G75" s="58"/>
      <c r="H75" s="24"/>
      <c r="I75" s="24"/>
    </row>
    <row r="76" spans="5:9" ht="12.75">
      <c r="E76" s="58"/>
      <c r="F76" s="58"/>
      <c r="G76" s="58"/>
      <c r="H76" s="25"/>
      <c r="I76" s="25"/>
    </row>
    <row r="77" spans="5:9" ht="12.75">
      <c r="E77" s="58"/>
      <c r="F77" s="58"/>
      <c r="G77" s="58"/>
      <c r="H77" s="25"/>
      <c r="I77" s="25"/>
    </row>
    <row r="78" spans="5:7" ht="12.75">
      <c r="E78" s="58"/>
      <c r="F78" s="58"/>
      <c r="G78" s="58"/>
    </row>
    <row r="79" spans="1:14" ht="12.75">
      <c r="A79" s="88" t="s">
        <v>83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1:14" ht="12.75">
      <c r="A80" s="82" t="s">
        <v>80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1:14" ht="12.75">
      <c r="A81" s="82" t="s">
        <v>85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8" spans="4:17" ht="12.75">
      <c r="D88" s="82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</row>
  </sheetData>
  <mergeCells count="36">
    <mergeCell ref="N37:N38"/>
    <mergeCell ref="L33:L34"/>
    <mergeCell ref="M33:M34"/>
    <mergeCell ref="N33:N34"/>
    <mergeCell ref="L35:L36"/>
    <mergeCell ref="M35:M36"/>
    <mergeCell ref="N35:N36"/>
    <mergeCell ref="H31:H32"/>
    <mergeCell ref="H35:H36"/>
    <mergeCell ref="L37:L38"/>
    <mergeCell ref="M37:M38"/>
    <mergeCell ref="M29:M30"/>
    <mergeCell ref="N29:N30"/>
    <mergeCell ref="L31:L32"/>
    <mergeCell ref="M31:M32"/>
    <mergeCell ref="N31:N32"/>
    <mergeCell ref="A2:N2"/>
    <mergeCell ref="A79:N79"/>
    <mergeCell ref="A80:N80"/>
    <mergeCell ref="A81:N81"/>
    <mergeCell ref="G29:G30"/>
    <mergeCell ref="H29:H30"/>
    <mergeCell ref="G31:G32"/>
    <mergeCell ref="G37:G38"/>
    <mergeCell ref="H37:H38"/>
    <mergeCell ref="I29:I30"/>
    <mergeCell ref="D88:Q88"/>
    <mergeCell ref="C3:L3"/>
    <mergeCell ref="I31:I32"/>
    <mergeCell ref="I33:I34"/>
    <mergeCell ref="I35:I36"/>
    <mergeCell ref="I37:I38"/>
    <mergeCell ref="G33:G34"/>
    <mergeCell ref="H33:H34"/>
    <mergeCell ref="G35:G36"/>
    <mergeCell ref="L29:L30"/>
  </mergeCells>
  <hyperlinks>
    <hyperlink ref="A80" r:id="rId1" display="xodel@googlegroups.com"/>
    <hyperlink ref="A79:N79" r:id="rId2" display="Mètode dissenyat per la Xarxa d'Observatoris del Desenvolupament Econòmic Local  (XODEL)"/>
    <hyperlink ref="A81:N81" r:id="rId3" display="http://groups.google.es/group/xodel"/>
    <hyperlink ref="A72" r:id="rId4" display="INE"/>
    <hyperlink ref="A73" r:id="rId5" display="Idescat"/>
    <hyperlink ref="A71" r:id="rId6" display="HERMES"/>
    <hyperlink ref="A74" r:id="rId7" display="Observatori del treball (Empresa i Ocupació)"/>
  </hyperlink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8" r:id="rId11"/>
  <drawing r:id="rId10"/>
  <legacyDrawing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3"/>
  <sheetViews>
    <sheetView workbookViewId="0" topLeftCell="A1">
      <selection activeCell="I21" sqref="I21"/>
    </sheetView>
  </sheetViews>
  <sheetFormatPr defaultColWidth="11.421875" defaultRowHeight="12.75"/>
  <cols>
    <col min="1" max="1" width="8.28125" style="0" customWidth="1"/>
    <col min="2" max="4" width="8.8515625" style="0" bestFit="1" customWidth="1"/>
    <col min="5" max="5" width="7.421875" style="0" bestFit="1" customWidth="1"/>
    <col min="6" max="6" width="9.28125" style="0" bestFit="1" customWidth="1"/>
    <col min="7" max="9" width="7.8515625" style="0" bestFit="1" customWidth="1"/>
    <col min="10" max="20" width="7.421875" style="0" bestFit="1" customWidth="1"/>
    <col min="21" max="22" width="6.421875" style="0" bestFit="1" customWidth="1"/>
    <col min="23" max="23" width="9.28125" style="0" bestFit="1" customWidth="1"/>
  </cols>
  <sheetData>
    <row r="1" ht="12.75">
      <c r="A1" s="74" t="s">
        <v>110</v>
      </c>
    </row>
    <row r="3" spans="1:23" ht="12.75">
      <c r="A3" s="73"/>
      <c r="C3" s="75" t="s">
        <v>98</v>
      </c>
      <c r="D3" s="76" t="s">
        <v>108</v>
      </c>
      <c r="E3" s="76" t="s">
        <v>109</v>
      </c>
      <c r="F3" s="75" t="s">
        <v>99</v>
      </c>
      <c r="G3" s="75" t="s">
        <v>38</v>
      </c>
      <c r="H3" s="75" t="s">
        <v>39</v>
      </c>
      <c r="I3" s="75" t="s">
        <v>40</v>
      </c>
      <c r="J3" s="75" t="s">
        <v>41</v>
      </c>
      <c r="K3" s="75" t="s">
        <v>42</v>
      </c>
      <c r="L3" s="75" t="s">
        <v>43</v>
      </c>
      <c r="M3" s="75" t="s">
        <v>44</v>
      </c>
      <c r="N3" s="75" t="s">
        <v>45</v>
      </c>
      <c r="O3" s="75" t="s">
        <v>46</v>
      </c>
      <c r="P3" s="75" t="s">
        <v>100</v>
      </c>
      <c r="Q3" s="75" t="s">
        <v>101</v>
      </c>
      <c r="R3" s="75" t="s">
        <v>102</v>
      </c>
      <c r="S3" s="75" t="s">
        <v>103</v>
      </c>
      <c r="T3" s="75" t="s">
        <v>104</v>
      </c>
      <c r="U3" s="75" t="s">
        <v>105</v>
      </c>
      <c r="V3" s="75" t="s">
        <v>106</v>
      </c>
      <c r="W3" s="75" t="s">
        <v>107</v>
      </c>
    </row>
    <row r="4" spans="1:23" ht="12.75">
      <c r="A4" s="73" t="s">
        <v>36</v>
      </c>
      <c r="B4" s="77">
        <v>7570908</v>
      </c>
      <c r="C4" s="77">
        <v>423308</v>
      </c>
      <c r="D4" s="77">
        <v>403260</v>
      </c>
      <c r="E4" s="77">
        <v>356704</v>
      </c>
      <c r="F4" s="77">
        <v>341947</v>
      </c>
      <c r="G4" s="77">
        <v>383112</v>
      </c>
      <c r="H4" s="77">
        <v>495260</v>
      </c>
      <c r="I4" s="77">
        <v>652146</v>
      </c>
      <c r="J4" s="77">
        <v>694659</v>
      </c>
      <c r="K4" s="77">
        <v>623572</v>
      </c>
      <c r="L4" s="77">
        <v>566469</v>
      </c>
      <c r="M4" s="77">
        <v>503921</v>
      </c>
      <c r="N4" s="77">
        <v>437014</v>
      </c>
      <c r="O4" s="77">
        <v>402015</v>
      </c>
      <c r="P4" s="77">
        <v>348632</v>
      </c>
      <c r="Q4" s="77">
        <v>265723</v>
      </c>
      <c r="R4" s="77">
        <v>274207</v>
      </c>
      <c r="S4" s="77">
        <v>209843</v>
      </c>
      <c r="T4" s="77">
        <v>127872</v>
      </c>
      <c r="U4" s="77">
        <v>48104</v>
      </c>
      <c r="V4" s="77">
        <v>11503</v>
      </c>
      <c r="W4" s="77">
        <v>1637</v>
      </c>
    </row>
    <row r="5" spans="1:23" ht="12.75">
      <c r="A5" s="73" t="s">
        <v>97</v>
      </c>
      <c r="B5" s="77">
        <v>3741628</v>
      </c>
      <c r="C5" s="77">
        <v>218735</v>
      </c>
      <c r="D5" s="77">
        <v>207295</v>
      </c>
      <c r="E5" s="77">
        <v>183441</v>
      </c>
      <c r="F5" s="77">
        <v>177189</v>
      </c>
      <c r="G5" s="77">
        <v>194735</v>
      </c>
      <c r="H5" s="77">
        <v>248571</v>
      </c>
      <c r="I5" s="77">
        <v>336245</v>
      </c>
      <c r="J5" s="77">
        <v>362273</v>
      </c>
      <c r="K5" s="77">
        <v>323673</v>
      </c>
      <c r="L5" s="77">
        <v>287998</v>
      </c>
      <c r="M5" s="77">
        <v>249241</v>
      </c>
      <c r="N5" s="77">
        <v>213675</v>
      </c>
      <c r="O5" s="77">
        <v>193394</v>
      </c>
      <c r="P5" s="77">
        <v>164844</v>
      </c>
      <c r="Q5" s="77">
        <v>122530</v>
      </c>
      <c r="R5" s="77">
        <v>117462</v>
      </c>
      <c r="S5" s="77">
        <v>81573</v>
      </c>
      <c r="T5" s="77">
        <v>42891</v>
      </c>
      <c r="U5" s="77">
        <v>13050</v>
      </c>
      <c r="V5" s="77">
        <v>2508</v>
      </c>
      <c r="W5" s="77">
        <v>305</v>
      </c>
    </row>
    <row r="6" spans="1:23" ht="12.75">
      <c r="A6" s="73" t="s">
        <v>35</v>
      </c>
      <c r="B6" s="77">
        <v>3829280</v>
      </c>
      <c r="C6" s="77">
        <v>204573</v>
      </c>
      <c r="D6" s="77">
        <v>195965</v>
      </c>
      <c r="E6" s="77">
        <v>173263</v>
      </c>
      <c r="F6" s="77">
        <v>164758</v>
      </c>
      <c r="G6" s="77">
        <v>188377</v>
      </c>
      <c r="H6" s="77">
        <v>246689</v>
      </c>
      <c r="I6" s="77">
        <v>315901</v>
      </c>
      <c r="J6" s="77">
        <v>332386</v>
      </c>
      <c r="K6" s="77">
        <v>299899</v>
      </c>
      <c r="L6" s="77">
        <v>278471</v>
      </c>
      <c r="M6" s="77">
        <v>254680</v>
      </c>
      <c r="N6" s="77">
        <v>223339</v>
      </c>
      <c r="O6" s="77">
        <v>208621</v>
      </c>
      <c r="P6" s="77">
        <v>183788</v>
      </c>
      <c r="Q6" s="77">
        <v>143193</v>
      </c>
      <c r="R6" s="77">
        <v>156745</v>
      </c>
      <c r="S6" s="77">
        <v>128270</v>
      </c>
      <c r="T6" s="77">
        <v>84981</v>
      </c>
      <c r="U6" s="77">
        <v>35054</v>
      </c>
      <c r="V6" s="77">
        <v>8995</v>
      </c>
      <c r="W6" s="77">
        <v>1332</v>
      </c>
    </row>
    <row r="7" spans="2:23" ht="12.75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11" spans="6:9" ht="12.75">
      <c r="F11" t="s">
        <v>110</v>
      </c>
      <c r="H11" t="s">
        <v>65</v>
      </c>
      <c r="I11" t="s">
        <v>64</v>
      </c>
    </row>
    <row r="12" spans="2:9" ht="12.75">
      <c r="B12" s="78" t="s">
        <v>65</v>
      </c>
      <c r="C12" s="78" t="s">
        <v>64</v>
      </c>
      <c r="D12" s="78" t="s">
        <v>36</v>
      </c>
      <c r="E12" s="69"/>
      <c r="F12" t="s">
        <v>36</v>
      </c>
      <c r="G12" s="65">
        <v>7570908</v>
      </c>
      <c r="H12" s="65">
        <v>3741628</v>
      </c>
      <c r="I12" s="65">
        <v>3829280</v>
      </c>
    </row>
    <row r="13" spans="1:12" ht="12.75">
      <c r="A13" s="73" t="s">
        <v>37</v>
      </c>
      <c r="B13" s="79">
        <f>F5-H28</f>
        <v>142019</v>
      </c>
      <c r="C13" s="79">
        <f>F6-I28</f>
        <v>132493</v>
      </c>
      <c r="D13" s="79">
        <f>SUM(B13:C13)</f>
        <v>274512</v>
      </c>
      <c r="F13" s="64" t="s">
        <v>111</v>
      </c>
      <c r="G13" s="65">
        <v>78880</v>
      </c>
      <c r="H13" s="65">
        <v>40550</v>
      </c>
      <c r="I13" s="65">
        <v>38330</v>
      </c>
      <c r="L13" s="67"/>
    </row>
    <row r="14" spans="1:12" ht="12.75">
      <c r="A14" s="73" t="s">
        <v>38</v>
      </c>
      <c r="B14" s="79">
        <v>194735</v>
      </c>
      <c r="C14" s="79">
        <v>188377</v>
      </c>
      <c r="D14" s="79">
        <f>SUM(B14:C14)</f>
        <v>383112</v>
      </c>
      <c r="F14" s="64" t="s">
        <v>112</v>
      </c>
      <c r="G14" s="65">
        <v>84750</v>
      </c>
      <c r="H14" s="65">
        <v>43962</v>
      </c>
      <c r="I14" s="65">
        <v>40788</v>
      </c>
      <c r="L14" s="67"/>
    </row>
    <row r="15" spans="1:12" ht="12.75">
      <c r="A15" s="73" t="s">
        <v>39</v>
      </c>
      <c r="B15" s="79">
        <v>248571</v>
      </c>
      <c r="C15" s="79">
        <v>246689</v>
      </c>
      <c r="D15" s="79">
        <f aca="true" t="shared" si="0" ref="D15:D22">SUM(B15:C15)</f>
        <v>495260</v>
      </c>
      <c r="F15" s="64" t="s">
        <v>113</v>
      </c>
      <c r="G15" s="65">
        <v>85078</v>
      </c>
      <c r="H15" s="65">
        <v>44277</v>
      </c>
      <c r="I15" s="65">
        <v>40801</v>
      </c>
      <c r="L15" s="67"/>
    </row>
    <row r="16" spans="1:12" ht="12.75">
      <c r="A16" s="73" t="s">
        <v>40</v>
      </c>
      <c r="B16" s="79">
        <v>336245</v>
      </c>
      <c r="C16" s="79">
        <v>315901</v>
      </c>
      <c r="D16" s="79">
        <f t="shared" si="0"/>
        <v>652146</v>
      </c>
      <c r="F16" s="64" t="s">
        <v>114</v>
      </c>
      <c r="G16" s="65">
        <v>89327</v>
      </c>
      <c r="H16" s="65">
        <v>45983</v>
      </c>
      <c r="I16" s="65">
        <v>43344</v>
      </c>
      <c r="L16" s="67"/>
    </row>
    <row r="17" spans="1:12" ht="12.75">
      <c r="A17" s="73" t="s">
        <v>41</v>
      </c>
      <c r="B17" s="79">
        <v>362273</v>
      </c>
      <c r="C17" s="79">
        <v>332386</v>
      </c>
      <c r="D17" s="79">
        <f t="shared" si="0"/>
        <v>694659</v>
      </c>
      <c r="F17" s="64" t="s">
        <v>115</v>
      </c>
      <c r="G17" s="65">
        <v>85273</v>
      </c>
      <c r="H17" s="65">
        <v>43963</v>
      </c>
      <c r="I17" s="65">
        <v>41310</v>
      </c>
      <c r="L17" s="67"/>
    </row>
    <row r="18" spans="1:12" ht="12.75">
      <c r="A18" s="73" t="s">
        <v>42</v>
      </c>
      <c r="B18" s="79">
        <v>323673</v>
      </c>
      <c r="C18" s="79">
        <v>299899</v>
      </c>
      <c r="D18" s="79">
        <f t="shared" si="0"/>
        <v>623572</v>
      </c>
      <c r="F18" s="64" t="s">
        <v>116</v>
      </c>
      <c r="G18" s="65">
        <v>84735</v>
      </c>
      <c r="H18" s="65">
        <v>43603</v>
      </c>
      <c r="I18" s="65">
        <v>41132</v>
      </c>
      <c r="L18" s="67"/>
    </row>
    <row r="19" spans="1:12" ht="12.75">
      <c r="A19" s="73" t="s">
        <v>43</v>
      </c>
      <c r="B19" s="79">
        <v>287998</v>
      </c>
      <c r="C19" s="79">
        <v>278471</v>
      </c>
      <c r="D19" s="79">
        <f t="shared" si="0"/>
        <v>566469</v>
      </c>
      <c r="F19" s="64" t="s">
        <v>117</v>
      </c>
      <c r="G19" s="65">
        <v>82833</v>
      </c>
      <c r="H19" s="65">
        <v>42690</v>
      </c>
      <c r="I19" s="65">
        <v>40143</v>
      </c>
      <c r="L19" s="67"/>
    </row>
    <row r="20" spans="1:12" ht="12.75">
      <c r="A20" s="73" t="s">
        <v>44</v>
      </c>
      <c r="B20" s="79">
        <v>249241</v>
      </c>
      <c r="C20" s="79">
        <v>254680</v>
      </c>
      <c r="D20" s="79">
        <f t="shared" si="0"/>
        <v>503921</v>
      </c>
      <c r="F20" s="64" t="s">
        <v>118</v>
      </c>
      <c r="G20" s="65">
        <v>81477</v>
      </c>
      <c r="H20" s="65">
        <v>41659</v>
      </c>
      <c r="I20" s="65">
        <v>39818</v>
      </c>
      <c r="L20" s="67"/>
    </row>
    <row r="21" spans="1:12" ht="12.75">
      <c r="A21" s="73" t="s">
        <v>45</v>
      </c>
      <c r="B21" s="79">
        <v>213675</v>
      </c>
      <c r="C21" s="79">
        <v>223339</v>
      </c>
      <c r="D21" s="79">
        <f>SUM(B21:C21)</f>
        <v>437014</v>
      </c>
      <c r="F21" s="64" t="s">
        <v>119</v>
      </c>
      <c r="G21" s="65">
        <v>78829</v>
      </c>
      <c r="H21" s="65">
        <v>40602</v>
      </c>
      <c r="I21" s="65">
        <v>38227</v>
      </c>
      <c r="L21" s="67"/>
    </row>
    <row r="22" spans="1:12" ht="12.75">
      <c r="A22" s="73" t="s">
        <v>46</v>
      </c>
      <c r="B22" s="79">
        <v>193394</v>
      </c>
      <c r="C22" s="79">
        <v>208621</v>
      </c>
      <c r="D22" s="79">
        <f t="shared" si="0"/>
        <v>402015</v>
      </c>
      <c r="F22" s="64" t="s">
        <v>120</v>
      </c>
      <c r="G22" s="65">
        <v>75386</v>
      </c>
      <c r="H22" s="65">
        <v>38741</v>
      </c>
      <c r="I22" s="65">
        <v>36645</v>
      </c>
      <c r="L22" s="67"/>
    </row>
    <row r="23" spans="1:12" ht="12.75">
      <c r="A23" s="73" t="s">
        <v>36</v>
      </c>
      <c r="B23" s="80">
        <f>SUM(B13:B22)</f>
        <v>2551824</v>
      </c>
      <c r="C23" s="80">
        <f>SUM(C13:C22)</f>
        <v>2480856</v>
      </c>
      <c r="D23" s="80">
        <f>SUM(B23:C23)</f>
        <v>5032680</v>
      </c>
      <c r="E23" s="67"/>
      <c r="F23" s="64" t="s">
        <v>121</v>
      </c>
      <c r="G23" s="65">
        <v>73558</v>
      </c>
      <c r="H23" s="65">
        <v>37697</v>
      </c>
      <c r="I23" s="65">
        <v>35861</v>
      </c>
      <c r="L23" s="67"/>
    </row>
    <row r="24" spans="1:9" ht="12.75">
      <c r="A24" s="81"/>
      <c r="B24" s="79"/>
      <c r="C24" s="79"/>
      <c r="D24" s="81"/>
      <c r="F24" s="64" t="s">
        <v>122</v>
      </c>
      <c r="G24" s="65">
        <v>74104</v>
      </c>
      <c r="H24" s="65">
        <v>37886</v>
      </c>
      <c r="I24" s="65">
        <v>36218</v>
      </c>
    </row>
    <row r="25" spans="1:9" ht="12.75">
      <c r="A25" s="81"/>
      <c r="B25" s="81"/>
      <c r="C25" s="81"/>
      <c r="D25" s="81"/>
      <c r="F25" s="64" t="s">
        <v>123</v>
      </c>
      <c r="G25" s="65">
        <v>71368</v>
      </c>
      <c r="H25" s="65">
        <v>36574</v>
      </c>
      <c r="I25" s="65">
        <v>34794</v>
      </c>
    </row>
    <row r="26" spans="6:9" ht="12.75">
      <c r="F26" s="64" t="s">
        <v>124</v>
      </c>
      <c r="G26" s="65">
        <v>68563</v>
      </c>
      <c r="H26" s="65">
        <v>35626</v>
      </c>
      <c r="I26" s="65">
        <v>32937</v>
      </c>
    </row>
    <row r="27" spans="6:9" ht="12.75">
      <c r="F27" s="64" t="s">
        <v>125</v>
      </c>
      <c r="G27" s="65">
        <v>69111</v>
      </c>
      <c r="H27" s="65">
        <v>35658</v>
      </c>
      <c r="I27" s="65">
        <v>33453</v>
      </c>
    </row>
    <row r="28" spans="6:9" ht="12.75">
      <c r="F28" s="64" t="s">
        <v>126</v>
      </c>
      <c r="G28" s="65">
        <v>67435</v>
      </c>
      <c r="H28" s="65">
        <v>35170</v>
      </c>
      <c r="I28" s="65">
        <v>32265</v>
      </c>
    </row>
    <row r="29" spans="6:9" ht="12.75">
      <c r="F29" s="64" t="s">
        <v>127</v>
      </c>
      <c r="G29" s="65">
        <v>66943</v>
      </c>
      <c r="H29" s="65">
        <v>34594</v>
      </c>
      <c r="I29" s="65">
        <v>32349</v>
      </c>
    </row>
    <row r="30" spans="6:9" ht="12.75">
      <c r="F30" s="64" t="s">
        <v>128</v>
      </c>
      <c r="G30" s="65">
        <v>67477</v>
      </c>
      <c r="H30" s="65">
        <v>34933</v>
      </c>
      <c r="I30" s="65">
        <v>32544</v>
      </c>
    </row>
    <row r="31" spans="6:9" ht="12.75">
      <c r="F31" s="64" t="s">
        <v>129</v>
      </c>
      <c r="G31" s="65">
        <v>68865</v>
      </c>
      <c r="H31" s="65">
        <v>35662</v>
      </c>
      <c r="I31" s="65">
        <v>33203</v>
      </c>
    </row>
    <row r="32" spans="6:9" ht="12.75">
      <c r="F32" s="64" t="s">
        <v>130</v>
      </c>
      <c r="G32" s="65">
        <v>71227</v>
      </c>
      <c r="H32" s="65">
        <v>36830</v>
      </c>
      <c r="I32" s="65">
        <v>34397</v>
      </c>
    </row>
    <row r="33" spans="6:9" ht="12.75">
      <c r="F33" s="64" t="s">
        <v>131</v>
      </c>
      <c r="G33" s="65">
        <v>71282</v>
      </c>
      <c r="H33" s="65">
        <v>36754</v>
      </c>
      <c r="I33" s="65">
        <v>34528</v>
      </c>
    </row>
    <row r="34" spans="6:9" ht="12.75">
      <c r="F34" s="64" t="s">
        <v>132</v>
      </c>
      <c r="G34" s="65">
        <v>73334</v>
      </c>
      <c r="H34" s="65">
        <v>37586</v>
      </c>
      <c r="I34" s="65">
        <v>35748</v>
      </c>
    </row>
    <row r="35" spans="6:9" ht="12.75">
      <c r="F35" s="64" t="s">
        <v>133</v>
      </c>
      <c r="G35" s="65">
        <v>76027</v>
      </c>
      <c r="H35" s="65">
        <v>38720</v>
      </c>
      <c r="I35" s="65">
        <v>37307</v>
      </c>
    </row>
    <row r="36" spans="6:9" ht="12.75">
      <c r="F36" s="64" t="s">
        <v>134</v>
      </c>
      <c r="G36" s="65">
        <v>79615</v>
      </c>
      <c r="H36" s="65">
        <v>39972</v>
      </c>
      <c r="I36" s="65">
        <v>39643</v>
      </c>
    </row>
    <row r="37" spans="6:9" ht="12.75" customHeight="1">
      <c r="F37" s="64" t="s">
        <v>135</v>
      </c>
      <c r="G37" s="65">
        <v>82854</v>
      </c>
      <c r="H37" s="65">
        <v>41703</v>
      </c>
      <c r="I37" s="65">
        <v>41151</v>
      </c>
    </row>
    <row r="38" spans="6:9" ht="12.75">
      <c r="F38" s="64" t="s">
        <v>136</v>
      </c>
      <c r="G38" s="65">
        <v>87469</v>
      </c>
      <c r="H38" s="65">
        <v>43506</v>
      </c>
      <c r="I38" s="65">
        <v>43963</v>
      </c>
    </row>
    <row r="39" spans="6:9" ht="12.75">
      <c r="F39" s="64" t="s">
        <v>137</v>
      </c>
      <c r="G39" s="65">
        <v>93627</v>
      </c>
      <c r="H39" s="65">
        <v>46890</v>
      </c>
      <c r="I39" s="65">
        <v>46737</v>
      </c>
    </row>
    <row r="40" spans="6:9" ht="12.75">
      <c r="F40" s="64" t="s">
        <v>138</v>
      </c>
      <c r="G40" s="65">
        <v>98711</v>
      </c>
      <c r="H40" s="65">
        <v>49363</v>
      </c>
      <c r="I40" s="65">
        <v>49348</v>
      </c>
    </row>
    <row r="41" spans="6:9" ht="12.75">
      <c r="F41" s="64" t="s">
        <v>139</v>
      </c>
      <c r="G41" s="65">
        <v>103642</v>
      </c>
      <c r="H41" s="65">
        <v>52118</v>
      </c>
      <c r="I41" s="65">
        <v>51524</v>
      </c>
    </row>
    <row r="42" spans="6:9" ht="12.75">
      <c r="F42" s="64" t="s">
        <v>140</v>
      </c>
      <c r="G42" s="65">
        <v>111811</v>
      </c>
      <c r="H42" s="65">
        <v>56694</v>
      </c>
      <c r="I42" s="65">
        <v>55117</v>
      </c>
    </row>
    <row r="43" spans="6:9" ht="12.75">
      <c r="F43" s="64" t="s">
        <v>141</v>
      </c>
      <c r="G43" s="65">
        <v>118122</v>
      </c>
      <c r="H43" s="65">
        <v>60558</v>
      </c>
      <c r="I43" s="65">
        <v>57564</v>
      </c>
    </row>
    <row r="44" spans="6:9" ht="12.75">
      <c r="F44" s="64" t="s">
        <v>142</v>
      </c>
      <c r="G44" s="65">
        <v>125580</v>
      </c>
      <c r="H44" s="65">
        <v>64317</v>
      </c>
      <c r="I44" s="65">
        <v>61263</v>
      </c>
    </row>
    <row r="45" spans="6:9" ht="12.75">
      <c r="F45" s="64" t="s">
        <v>143</v>
      </c>
      <c r="G45" s="65">
        <v>130342</v>
      </c>
      <c r="H45" s="65">
        <v>67093</v>
      </c>
      <c r="I45" s="65">
        <v>63249</v>
      </c>
    </row>
    <row r="46" spans="6:9" ht="12.75">
      <c r="F46" s="64" t="s">
        <v>144</v>
      </c>
      <c r="G46" s="65">
        <v>137707</v>
      </c>
      <c r="H46" s="65">
        <v>71398</v>
      </c>
      <c r="I46" s="65">
        <v>66309</v>
      </c>
    </row>
    <row r="47" spans="6:9" ht="12.75">
      <c r="F47" s="64" t="s">
        <v>145</v>
      </c>
      <c r="G47" s="65">
        <v>140395</v>
      </c>
      <c r="H47" s="65">
        <v>72879</v>
      </c>
      <c r="I47" s="65">
        <v>67516</v>
      </c>
    </row>
    <row r="48" spans="6:9" ht="12.75">
      <c r="F48" s="64" t="s">
        <v>146</v>
      </c>
      <c r="G48" s="65">
        <v>142160</v>
      </c>
      <c r="H48" s="65">
        <v>73961</v>
      </c>
      <c r="I48" s="65">
        <v>68199</v>
      </c>
    </row>
    <row r="49" spans="6:9" ht="12.75">
      <c r="F49" s="64" t="s">
        <v>147</v>
      </c>
      <c r="G49" s="65">
        <v>142429</v>
      </c>
      <c r="H49" s="65">
        <v>74392</v>
      </c>
      <c r="I49" s="65">
        <v>68037</v>
      </c>
    </row>
    <row r="50" spans="6:9" ht="12.75">
      <c r="F50" s="64" t="s">
        <v>148</v>
      </c>
      <c r="G50" s="65">
        <v>140404</v>
      </c>
      <c r="H50" s="65">
        <v>73315</v>
      </c>
      <c r="I50" s="65">
        <v>67089</v>
      </c>
    </row>
    <row r="51" spans="6:9" ht="12.75">
      <c r="F51" s="64" t="s">
        <v>149</v>
      </c>
      <c r="G51" s="65">
        <v>135790</v>
      </c>
      <c r="H51" s="65">
        <v>70840</v>
      </c>
      <c r="I51" s="65">
        <v>64950</v>
      </c>
    </row>
    <row r="52" spans="6:9" ht="12.75">
      <c r="F52" s="64" t="s">
        <v>150</v>
      </c>
      <c r="G52" s="65">
        <v>133876</v>
      </c>
      <c r="H52" s="65">
        <v>69765</v>
      </c>
      <c r="I52" s="65">
        <v>64111</v>
      </c>
    </row>
    <row r="53" spans="6:9" ht="12.75">
      <c r="F53" s="64" t="s">
        <v>151</v>
      </c>
      <c r="G53" s="65">
        <v>129949</v>
      </c>
      <c r="H53" s="65">
        <v>67878</v>
      </c>
      <c r="I53" s="65">
        <v>62071</v>
      </c>
    </row>
    <row r="54" spans="6:9" ht="12.75">
      <c r="F54" s="64" t="s">
        <v>152</v>
      </c>
      <c r="G54" s="65">
        <v>127440</v>
      </c>
      <c r="H54" s="65">
        <v>66459</v>
      </c>
      <c r="I54" s="65">
        <v>60981</v>
      </c>
    </row>
    <row r="55" spans="6:9" ht="12.75">
      <c r="F55" s="64" t="s">
        <v>153</v>
      </c>
      <c r="G55" s="65">
        <v>123268</v>
      </c>
      <c r="H55" s="65">
        <v>63856</v>
      </c>
      <c r="I55" s="65">
        <v>59412</v>
      </c>
    </row>
    <row r="56" spans="6:9" ht="12.75">
      <c r="F56" s="64" t="s">
        <v>154</v>
      </c>
      <c r="G56" s="65">
        <v>121519</v>
      </c>
      <c r="H56" s="65">
        <v>63082</v>
      </c>
      <c r="I56" s="65">
        <v>58437</v>
      </c>
    </row>
    <row r="57" spans="6:9" ht="12.75">
      <c r="F57" s="64" t="s">
        <v>155</v>
      </c>
      <c r="G57" s="65">
        <v>121396</v>
      </c>
      <c r="H57" s="65">
        <v>62398</v>
      </c>
      <c r="I57" s="65">
        <v>58998</v>
      </c>
    </row>
    <row r="58" spans="6:9" ht="12.75">
      <c r="F58" s="64" t="s">
        <v>156</v>
      </c>
      <c r="G58" s="65">
        <v>118028</v>
      </c>
      <c r="H58" s="65">
        <v>60783</v>
      </c>
      <c r="I58" s="65">
        <v>57245</v>
      </c>
    </row>
    <row r="59" spans="6:9" ht="12.75">
      <c r="F59" s="64" t="s">
        <v>157</v>
      </c>
      <c r="G59" s="65">
        <v>116225</v>
      </c>
      <c r="H59" s="65">
        <v>59334</v>
      </c>
      <c r="I59" s="65">
        <v>56891</v>
      </c>
    </row>
    <row r="60" spans="6:9" ht="12.75">
      <c r="F60" s="64" t="s">
        <v>158</v>
      </c>
      <c r="G60" s="65">
        <v>116576</v>
      </c>
      <c r="H60" s="65">
        <v>59346</v>
      </c>
      <c r="I60" s="65">
        <v>57230</v>
      </c>
    </row>
    <row r="61" spans="6:9" ht="12.75">
      <c r="F61" s="64" t="s">
        <v>159</v>
      </c>
      <c r="G61" s="65">
        <v>109285</v>
      </c>
      <c r="H61" s="65">
        <v>54926</v>
      </c>
      <c r="I61" s="65">
        <v>54359</v>
      </c>
    </row>
    <row r="62" spans="6:9" ht="12.75">
      <c r="F62" s="64" t="s">
        <v>160</v>
      </c>
      <c r="G62" s="65">
        <v>106355</v>
      </c>
      <c r="H62" s="65">
        <v>53609</v>
      </c>
      <c r="I62" s="65">
        <v>52746</v>
      </c>
    </row>
    <row r="63" spans="6:9" ht="12.75">
      <c r="F63" s="64" t="s">
        <v>161</v>
      </c>
      <c r="G63" s="65">
        <v>103070</v>
      </c>
      <c r="H63" s="65">
        <v>51253</v>
      </c>
      <c r="I63" s="65">
        <v>51817</v>
      </c>
    </row>
    <row r="64" spans="6:9" ht="12.75">
      <c r="F64" s="64" t="s">
        <v>162</v>
      </c>
      <c r="G64" s="65">
        <v>103074</v>
      </c>
      <c r="H64" s="65">
        <v>51196</v>
      </c>
      <c r="I64" s="65">
        <v>51878</v>
      </c>
    </row>
    <row r="65" spans="6:9" ht="12.75">
      <c r="F65" s="64" t="s">
        <v>163</v>
      </c>
      <c r="G65" s="65">
        <v>101121</v>
      </c>
      <c r="H65" s="65">
        <v>49881</v>
      </c>
      <c r="I65" s="65">
        <v>51240</v>
      </c>
    </row>
    <row r="66" spans="6:9" ht="12.75">
      <c r="F66" s="64" t="s">
        <v>164</v>
      </c>
      <c r="G66" s="65">
        <v>99711</v>
      </c>
      <c r="H66" s="65">
        <v>49244</v>
      </c>
      <c r="I66" s="65">
        <v>50467</v>
      </c>
    </row>
    <row r="67" spans="6:9" ht="12.75">
      <c r="F67" s="64" t="s">
        <v>165</v>
      </c>
      <c r="G67" s="65">
        <v>96945</v>
      </c>
      <c r="H67" s="65">
        <v>47667</v>
      </c>
      <c r="I67" s="65">
        <v>49278</v>
      </c>
    </row>
    <row r="68" spans="6:9" ht="12.75">
      <c r="F68" s="64" t="s">
        <v>166</v>
      </c>
      <c r="G68" s="65">
        <v>91056</v>
      </c>
      <c r="H68" s="65">
        <v>44705</v>
      </c>
      <c r="I68" s="65">
        <v>46351</v>
      </c>
    </row>
    <row r="69" spans="6:9" ht="12.75">
      <c r="F69" s="64" t="s">
        <v>167</v>
      </c>
      <c r="G69" s="65">
        <v>88951</v>
      </c>
      <c r="H69" s="65">
        <v>43659</v>
      </c>
      <c r="I69" s="65">
        <v>45292</v>
      </c>
    </row>
    <row r="70" spans="6:9" ht="12.75">
      <c r="F70" s="64" t="s">
        <v>168</v>
      </c>
      <c r="G70" s="65">
        <v>86169</v>
      </c>
      <c r="H70" s="65">
        <v>41998</v>
      </c>
      <c r="I70" s="65">
        <v>44171</v>
      </c>
    </row>
    <row r="71" spans="6:9" ht="12.75">
      <c r="F71" s="64" t="s">
        <v>169</v>
      </c>
      <c r="G71" s="65">
        <v>85504</v>
      </c>
      <c r="H71" s="65">
        <v>41750</v>
      </c>
      <c r="I71" s="65">
        <v>43754</v>
      </c>
    </row>
    <row r="72" spans="6:9" ht="12.75">
      <c r="F72" s="64" t="s">
        <v>170</v>
      </c>
      <c r="G72" s="65">
        <v>85334</v>
      </c>
      <c r="H72" s="65">
        <v>41563</v>
      </c>
      <c r="I72" s="65">
        <v>43771</v>
      </c>
    </row>
    <row r="73" spans="6:9" ht="12.75">
      <c r="F73" s="64" t="s">
        <v>171</v>
      </c>
      <c r="G73" s="65">
        <v>79920</v>
      </c>
      <c r="H73" s="65">
        <v>38616</v>
      </c>
      <c r="I73" s="65">
        <v>41304</v>
      </c>
    </row>
    <row r="74" spans="6:9" ht="12.75">
      <c r="F74" s="64" t="s">
        <v>172</v>
      </c>
      <c r="G74" s="65">
        <v>77598</v>
      </c>
      <c r="H74" s="65">
        <v>37413</v>
      </c>
      <c r="I74" s="65">
        <v>40185</v>
      </c>
    </row>
    <row r="75" spans="6:9" ht="12.75">
      <c r="F75" s="64" t="s">
        <v>173</v>
      </c>
      <c r="G75" s="65">
        <v>81264</v>
      </c>
      <c r="H75" s="65">
        <v>39244</v>
      </c>
      <c r="I75" s="65">
        <v>42020</v>
      </c>
    </row>
    <row r="76" spans="6:9" ht="12.75">
      <c r="F76" s="64" t="s">
        <v>174</v>
      </c>
      <c r="G76" s="65">
        <v>85487</v>
      </c>
      <c r="H76" s="65">
        <v>40820</v>
      </c>
      <c r="I76" s="65">
        <v>44667</v>
      </c>
    </row>
    <row r="77" spans="6:9" ht="12.75">
      <c r="F77" s="64" t="s">
        <v>175</v>
      </c>
      <c r="G77" s="65">
        <v>77746</v>
      </c>
      <c r="H77" s="65">
        <v>37301</v>
      </c>
      <c r="I77" s="65">
        <v>40445</v>
      </c>
    </row>
    <row r="78" spans="6:9" ht="12.75">
      <c r="F78" s="64" t="s">
        <v>176</v>
      </c>
      <c r="G78" s="65">
        <v>72739</v>
      </c>
      <c r="H78" s="65">
        <v>34576</v>
      </c>
      <c r="I78" s="65">
        <v>38163</v>
      </c>
    </row>
    <row r="79" spans="6:9" ht="12.75">
      <c r="F79" s="64" t="s">
        <v>177</v>
      </c>
      <c r="G79" s="65">
        <v>76446</v>
      </c>
      <c r="H79" s="65">
        <v>36372</v>
      </c>
      <c r="I79" s="65">
        <v>40074</v>
      </c>
    </row>
    <row r="80" spans="6:9" ht="12.75">
      <c r="F80" s="64" t="s">
        <v>178</v>
      </c>
      <c r="G80" s="65">
        <v>71423</v>
      </c>
      <c r="H80" s="65">
        <v>33605</v>
      </c>
      <c r="I80" s="65">
        <v>37818</v>
      </c>
    </row>
    <row r="81" spans="6:9" ht="12.75">
      <c r="F81" s="64" t="s">
        <v>179</v>
      </c>
      <c r="G81" s="65">
        <v>69235</v>
      </c>
      <c r="H81" s="65">
        <v>32567</v>
      </c>
      <c r="I81" s="65">
        <v>36668</v>
      </c>
    </row>
    <row r="82" spans="6:9" ht="12.75">
      <c r="F82" s="64" t="s">
        <v>180</v>
      </c>
      <c r="G82" s="65">
        <v>58789</v>
      </c>
      <c r="H82" s="65">
        <v>27724</v>
      </c>
      <c r="I82" s="65">
        <v>31065</v>
      </c>
    </row>
    <row r="83" spans="6:9" ht="12.75">
      <c r="F83" s="64" t="s">
        <v>181</v>
      </c>
      <c r="G83" s="65">
        <v>55035</v>
      </c>
      <c r="H83" s="65">
        <v>25668</v>
      </c>
      <c r="I83" s="65">
        <v>29367</v>
      </c>
    </row>
    <row r="84" spans="6:9" ht="12.75">
      <c r="F84" s="64" t="s">
        <v>182</v>
      </c>
      <c r="G84" s="65">
        <v>68458</v>
      </c>
      <c r="H84" s="65">
        <v>32120</v>
      </c>
      <c r="I84" s="65">
        <v>36338</v>
      </c>
    </row>
    <row r="85" spans="6:9" ht="12.75">
      <c r="F85" s="64" t="s">
        <v>183</v>
      </c>
      <c r="G85" s="65">
        <v>38660</v>
      </c>
      <c r="H85" s="65">
        <v>17793</v>
      </c>
      <c r="I85" s="65">
        <v>20867</v>
      </c>
    </row>
    <row r="86" spans="6:9" ht="12.75">
      <c r="F86" s="64" t="s">
        <v>184</v>
      </c>
      <c r="G86" s="65">
        <v>47228</v>
      </c>
      <c r="H86" s="65">
        <v>21528</v>
      </c>
      <c r="I86" s="65">
        <v>25700</v>
      </c>
    </row>
    <row r="87" spans="6:9" ht="12.75">
      <c r="F87" s="64" t="s">
        <v>185</v>
      </c>
      <c r="G87" s="65">
        <v>56342</v>
      </c>
      <c r="H87" s="65">
        <v>25421</v>
      </c>
      <c r="I87" s="65">
        <v>30921</v>
      </c>
    </row>
    <row r="88" spans="6:9" ht="12.75">
      <c r="F88" s="64" t="s">
        <v>186</v>
      </c>
      <c r="G88" s="65">
        <v>59003</v>
      </c>
      <c r="H88" s="65">
        <v>25761</v>
      </c>
      <c r="I88" s="65">
        <v>33242</v>
      </c>
    </row>
    <row r="89" spans="6:9" ht="12.75">
      <c r="F89" s="64" t="s">
        <v>187</v>
      </c>
      <c r="G89" s="65">
        <v>55688</v>
      </c>
      <c r="H89" s="65">
        <v>24248</v>
      </c>
      <c r="I89" s="65">
        <v>31440</v>
      </c>
    </row>
    <row r="90" spans="6:9" ht="12.75">
      <c r="F90" s="64" t="s">
        <v>188</v>
      </c>
      <c r="G90" s="65">
        <v>53842</v>
      </c>
      <c r="H90" s="65">
        <v>23190</v>
      </c>
      <c r="I90" s="65">
        <v>30652</v>
      </c>
    </row>
    <row r="91" spans="6:9" ht="12.75">
      <c r="F91" s="64" t="s">
        <v>189</v>
      </c>
      <c r="G91" s="65">
        <v>53971</v>
      </c>
      <c r="H91" s="65">
        <v>22848</v>
      </c>
      <c r="I91" s="65">
        <v>31123</v>
      </c>
    </row>
    <row r="92" spans="6:9" ht="12.75">
      <c r="F92" s="64" t="s">
        <v>190</v>
      </c>
      <c r="G92" s="65">
        <v>51703</v>
      </c>
      <c r="H92" s="65">
        <v>21415</v>
      </c>
      <c r="I92" s="65">
        <v>30288</v>
      </c>
    </row>
    <row r="93" spans="6:9" ht="12.75">
      <c r="F93" s="64" t="s">
        <v>191</v>
      </c>
      <c r="G93" s="65">
        <v>48188</v>
      </c>
      <c r="H93" s="65">
        <v>19455</v>
      </c>
      <c r="I93" s="65">
        <v>28733</v>
      </c>
    </row>
    <row r="94" spans="6:9" ht="12.75">
      <c r="F94" s="64" t="s">
        <v>192</v>
      </c>
      <c r="G94" s="65">
        <v>46739</v>
      </c>
      <c r="H94" s="65">
        <v>18448</v>
      </c>
      <c r="I94" s="65">
        <v>28291</v>
      </c>
    </row>
    <row r="95" spans="6:9" ht="12.75">
      <c r="F95" s="64" t="s">
        <v>193</v>
      </c>
      <c r="G95" s="65">
        <v>41447</v>
      </c>
      <c r="H95" s="65">
        <v>16213</v>
      </c>
      <c r="I95" s="65">
        <v>25234</v>
      </c>
    </row>
    <row r="96" spans="6:9" ht="12.75">
      <c r="F96" s="64" t="s">
        <v>194</v>
      </c>
      <c r="G96" s="65">
        <v>38666</v>
      </c>
      <c r="H96" s="65">
        <v>14619</v>
      </c>
      <c r="I96" s="65">
        <v>24047</v>
      </c>
    </row>
    <row r="97" spans="6:9" ht="12.75">
      <c r="F97" s="64" t="s">
        <v>195</v>
      </c>
      <c r="G97" s="65">
        <v>34803</v>
      </c>
      <c r="H97" s="65">
        <v>12838</v>
      </c>
      <c r="I97" s="65">
        <v>21965</v>
      </c>
    </row>
    <row r="98" spans="6:9" ht="12.75">
      <c r="F98" s="64" t="s">
        <v>196</v>
      </c>
      <c r="G98" s="65">
        <v>32880</v>
      </c>
      <c r="H98" s="65">
        <v>11594</v>
      </c>
      <c r="I98" s="65">
        <v>21286</v>
      </c>
    </row>
    <row r="99" spans="6:9" ht="12.75">
      <c r="F99" s="64" t="s">
        <v>197</v>
      </c>
      <c r="G99" s="65">
        <v>28672</v>
      </c>
      <c r="H99" s="65">
        <v>9876</v>
      </c>
      <c r="I99" s="65">
        <v>18796</v>
      </c>
    </row>
    <row r="100" spans="6:9" ht="12.75">
      <c r="F100" s="64" t="s">
        <v>198</v>
      </c>
      <c r="G100" s="65">
        <v>25645</v>
      </c>
      <c r="H100" s="65">
        <v>8527</v>
      </c>
      <c r="I100" s="65">
        <v>17118</v>
      </c>
    </row>
    <row r="101" spans="6:9" ht="12.75">
      <c r="F101" s="64" t="s">
        <v>199</v>
      </c>
      <c r="G101" s="65">
        <v>21810</v>
      </c>
      <c r="H101" s="65">
        <v>7186</v>
      </c>
      <c r="I101" s="65">
        <v>14624</v>
      </c>
    </row>
    <row r="102" spans="6:9" ht="12.75">
      <c r="F102" s="64" t="s">
        <v>200</v>
      </c>
      <c r="G102" s="65">
        <v>18865</v>
      </c>
      <c r="H102" s="65">
        <v>5708</v>
      </c>
      <c r="I102" s="65">
        <v>13157</v>
      </c>
    </row>
    <row r="103" spans="6:9" ht="12.75">
      <c r="F103" s="64" t="s">
        <v>201</v>
      </c>
      <c r="G103" s="65">
        <v>15214</v>
      </c>
      <c r="H103" s="65">
        <v>4644</v>
      </c>
      <c r="I103" s="65">
        <v>10570</v>
      </c>
    </row>
    <row r="104" spans="6:9" ht="12.75">
      <c r="F104" s="64" t="s">
        <v>202</v>
      </c>
      <c r="G104" s="65">
        <v>12111</v>
      </c>
      <c r="H104" s="65">
        <v>3295</v>
      </c>
      <c r="I104" s="65">
        <v>8816</v>
      </c>
    </row>
    <row r="105" spans="6:9" ht="12.75">
      <c r="F105" s="64" t="s">
        <v>203</v>
      </c>
      <c r="G105" s="65">
        <v>8655</v>
      </c>
      <c r="H105" s="65">
        <v>2204</v>
      </c>
      <c r="I105" s="65">
        <v>6451</v>
      </c>
    </row>
    <row r="106" spans="6:9" ht="12.75">
      <c r="F106" s="64" t="s">
        <v>204</v>
      </c>
      <c r="G106" s="65">
        <v>6925</v>
      </c>
      <c r="H106" s="65">
        <v>1693</v>
      </c>
      <c r="I106" s="65">
        <v>5232</v>
      </c>
    </row>
    <row r="107" spans="6:9" ht="12.75">
      <c r="F107" s="64" t="s">
        <v>205</v>
      </c>
      <c r="G107" s="65">
        <v>5199</v>
      </c>
      <c r="H107" s="65">
        <v>1214</v>
      </c>
      <c r="I107" s="65">
        <v>3985</v>
      </c>
    </row>
    <row r="108" spans="6:9" ht="12.75">
      <c r="F108" s="64" t="s">
        <v>206</v>
      </c>
      <c r="G108" s="65">
        <v>3852</v>
      </c>
      <c r="H108" s="68">
        <v>899</v>
      </c>
      <c r="I108" s="65">
        <v>2953</v>
      </c>
    </row>
    <row r="109" spans="6:9" ht="12.75">
      <c r="F109" s="64" t="s">
        <v>207</v>
      </c>
      <c r="G109" s="65">
        <v>2859</v>
      </c>
      <c r="H109" s="68">
        <v>630</v>
      </c>
      <c r="I109" s="65">
        <v>2229</v>
      </c>
    </row>
    <row r="110" spans="6:9" ht="12.75">
      <c r="F110" s="64" t="s">
        <v>208</v>
      </c>
      <c r="G110" s="65">
        <v>2193</v>
      </c>
      <c r="H110" s="68">
        <v>459</v>
      </c>
      <c r="I110" s="65">
        <v>1734</v>
      </c>
    </row>
    <row r="111" spans="6:9" ht="12.75">
      <c r="F111" s="64" t="s">
        <v>209</v>
      </c>
      <c r="G111" s="65">
        <v>1516</v>
      </c>
      <c r="H111" s="66">
        <v>317</v>
      </c>
      <c r="I111" s="65">
        <v>1199</v>
      </c>
    </row>
    <row r="112" spans="6:9" ht="12.75">
      <c r="F112" s="64" t="s">
        <v>210</v>
      </c>
      <c r="G112" s="65">
        <v>1083</v>
      </c>
      <c r="H112" s="68">
        <v>203</v>
      </c>
      <c r="I112" s="68">
        <v>880</v>
      </c>
    </row>
    <row r="113" spans="6:9" ht="12.75">
      <c r="F113" s="64" t="s">
        <v>107</v>
      </c>
      <c r="G113" s="65">
        <v>1637</v>
      </c>
      <c r="H113" s="68">
        <v>305</v>
      </c>
      <c r="I113" s="65">
        <v>1332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5"/>
  <sheetViews>
    <sheetView workbookViewId="0" topLeftCell="A1">
      <selection activeCell="H27" sqref="H27"/>
    </sheetView>
  </sheetViews>
  <sheetFormatPr defaultColWidth="11.421875" defaultRowHeight="12.75"/>
  <cols>
    <col min="1" max="1" width="13.8515625" style="0" customWidth="1"/>
    <col min="5" max="5" width="5.28125" style="0" customWidth="1"/>
  </cols>
  <sheetData>
    <row r="1" spans="1:38" ht="12.75">
      <c r="A1" t="s">
        <v>211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8" ht="12.75">
      <c r="A2" s="70"/>
      <c r="B2" s="72" t="s">
        <v>65</v>
      </c>
      <c r="C2" s="72" t="s">
        <v>64</v>
      </c>
      <c r="D2" s="70"/>
      <c r="E2" s="70"/>
      <c r="F2" s="72" t="s">
        <v>65</v>
      </c>
      <c r="G2" s="72" t="s">
        <v>64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11" ht="12.75">
      <c r="A3" s="62" t="s">
        <v>4</v>
      </c>
      <c r="B3" s="63">
        <v>136.9</v>
      </c>
      <c r="C3" s="63">
        <v>129</v>
      </c>
      <c r="D3" s="61">
        <v>265.9</v>
      </c>
      <c r="F3" s="67">
        <f>B3*1000</f>
        <v>136900</v>
      </c>
      <c r="G3" s="67">
        <f>C3*1000</f>
        <v>129000</v>
      </c>
      <c r="H3" s="67">
        <f>D3*1000</f>
        <v>265900</v>
      </c>
      <c r="K3" s="67"/>
    </row>
    <row r="4" spans="1:8" ht="12.75">
      <c r="A4" s="62" t="s">
        <v>5</v>
      </c>
      <c r="B4" s="63">
        <v>180.7</v>
      </c>
      <c r="C4" s="63">
        <v>177.6</v>
      </c>
      <c r="D4" s="61">
        <v>358.3</v>
      </c>
      <c r="F4" s="67">
        <f aca="true" t="shared" si="0" ref="F4:F13">B4*1000</f>
        <v>180700</v>
      </c>
      <c r="G4" s="67">
        <f aca="true" t="shared" si="1" ref="G4:G13">C4*1000</f>
        <v>177600</v>
      </c>
      <c r="H4" s="67">
        <f aca="true" t="shared" si="2" ref="H4:H13">D4*1000</f>
        <v>358300</v>
      </c>
    </row>
    <row r="5" spans="1:8" ht="12.75">
      <c r="A5" s="62" t="s">
        <v>6</v>
      </c>
      <c r="B5" s="63">
        <v>219.1</v>
      </c>
      <c r="C5" s="63">
        <v>224</v>
      </c>
      <c r="D5" s="61">
        <v>443.1</v>
      </c>
      <c r="F5" s="67">
        <f t="shared" si="0"/>
        <v>219100</v>
      </c>
      <c r="G5" s="67">
        <f t="shared" si="1"/>
        <v>224000</v>
      </c>
      <c r="H5" s="67">
        <f t="shared" si="2"/>
        <v>443100</v>
      </c>
    </row>
    <row r="6" spans="1:8" ht="12.75">
      <c r="A6" s="62" t="s">
        <v>7</v>
      </c>
      <c r="B6" s="63">
        <v>287.6</v>
      </c>
      <c r="C6" s="63">
        <v>286.3</v>
      </c>
      <c r="D6" s="61">
        <v>573.9</v>
      </c>
      <c r="F6" s="67">
        <f t="shared" si="0"/>
        <v>287600</v>
      </c>
      <c r="G6" s="67">
        <f t="shared" si="1"/>
        <v>286300</v>
      </c>
      <c r="H6" s="67">
        <f t="shared" si="2"/>
        <v>573900</v>
      </c>
    </row>
    <row r="7" spans="1:8" ht="12.75">
      <c r="A7" s="62" t="s">
        <v>8</v>
      </c>
      <c r="B7" s="63">
        <v>320.6</v>
      </c>
      <c r="C7" s="63">
        <v>311</v>
      </c>
      <c r="D7" s="61">
        <v>631.5</v>
      </c>
      <c r="F7" s="67">
        <f t="shared" si="0"/>
        <v>320600</v>
      </c>
      <c r="G7" s="67">
        <f t="shared" si="1"/>
        <v>311000</v>
      </c>
      <c r="H7" s="67">
        <f t="shared" si="2"/>
        <v>631500</v>
      </c>
    </row>
    <row r="8" spans="1:8" ht="12.75">
      <c r="A8" s="62" t="s">
        <v>9</v>
      </c>
      <c r="B8" s="63">
        <v>299.3</v>
      </c>
      <c r="C8" s="63">
        <v>291.3</v>
      </c>
      <c r="D8" s="61">
        <v>590.5</v>
      </c>
      <c r="F8" s="67">
        <f t="shared" si="0"/>
        <v>299300</v>
      </c>
      <c r="G8" s="67">
        <f t="shared" si="1"/>
        <v>291300</v>
      </c>
      <c r="H8" s="67">
        <f t="shared" si="2"/>
        <v>590500</v>
      </c>
    </row>
    <row r="9" spans="1:8" ht="12.75">
      <c r="A9" s="62" t="s">
        <v>10</v>
      </c>
      <c r="B9" s="63">
        <v>272.9</v>
      </c>
      <c r="C9" s="63">
        <v>273</v>
      </c>
      <c r="D9" s="61">
        <v>545.9</v>
      </c>
      <c r="F9" s="67">
        <f t="shared" si="0"/>
        <v>272900</v>
      </c>
      <c r="G9" s="67">
        <f t="shared" si="1"/>
        <v>273000</v>
      </c>
      <c r="H9" s="67">
        <f t="shared" si="2"/>
        <v>545900</v>
      </c>
    </row>
    <row r="10" spans="1:8" ht="12.75">
      <c r="A10" s="62" t="s">
        <v>11</v>
      </c>
      <c r="B10" s="63">
        <v>241.1</v>
      </c>
      <c r="C10" s="63">
        <v>251.9</v>
      </c>
      <c r="D10" s="61">
        <v>493</v>
      </c>
      <c r="F10" s="67">
        <f t="shared" si="0"/>
        <v>241100</v>
      </c>
      <c r="G10" s="67">
        <f t="shared" si="1"/>
        <v>251900</v>
      </c>
      <c r="H10" s="67">
        <f t="shared" si="2"/>
        <v>493000</v>
      </c>
    </row>
    <row r="11" spans="1:8" ht="12.75">
      <c r="A11" s="62" t="s">
        <v>12</v>
      </c>
      <c r="B11" s="63">
        <v>210.9</v>
      </c>
      <c r="C11" s="63">
        <v>225.1</v>
      </c>
      <c r="D11" s="61">
        <v>436</v>
      </c>
      <c r="F11" s="67">
        <f t="shared" si="0"/>
        <v>210900</v>
      </c>
      <c r="G11" s="67">
        <f t="shared" si="1"/>
        <v>225100</v>
      </c>
      <c r="H11" s="67">
        <f t="shared" si="2"/>
        <v>436000</v>
      </c>
    </row>
    <row r="12" spans="1:8" ht="12.75">
      <c r="A12" s="62" t="s">
        <v>13</v>
      </c>
      <c r="B12" s="63">
        <v>191.7</v>
      </c>
      <c r="C12" s="63">
        <v>209.4</v>
      </c>
      <c r="D12" s="61">
        <v>401.1</v>
      </c>
      <c r="F12" s="67">
        <f t="shared" si="0"/>
        <v>191700</v>
      </c>
      <c r="G12" s="67">
        <f t="shared" si="1"/>
        <v>209400</v>
      </c>
      <c r="H12" s="67">
        <f t="shared" si="2"/>
        <v>401100</v>
      </c>
    </row>
    <row r="13" spans="1:8" ht="12.75">
      <c r="A13" s="60" t="s">
        <v>36</v>
      </c>
      <c r="B13" s="71">
        <v>2360.7</v>
      </c>
      <c r="C13" s="71">
        <v>2378.5</v>
      </c>
      <c r="D13" s="71">
        <v>4739.2</v>
      </c>
      <c r="F13" s="67">
        <f t="shared" si="0"/>
        <v>2360700</v>
      </c>
      <c r="G13" s="67">
        <f t="shared" si="1"/>
        <v>2378500</v>
      </c>
      <c r="H13" s="67">
        <f t="shared" si="2"/>
        <v>4739200</v>
      </c>
    </row>
    <row r="14" ht="12.75">
      <c r="A14" s="70"/>
    </row>
    <row r="16" ht="12.75">
      <c r="A16" t="s">
        <v>212</v>
      </c>
    </row>
    <row r="17" spans="1:7" ht="12.75">
      <c r="A17" s="70"/>
      <c r="B17" s="69" t="s">
        <v>65</v>
      </c>
      <c r="C17" s="69" t="s">
        <v>64</v>
      </c>
      <c r="D17" s="69"/>
      <c r="F17" s="72" t="s">
        <v>65</v>
      </c>
      <c r="G17" s="72" t="s">
        <v>64</v>
      </c>
    </row>
    <row r="18" spans="1:8" ht="12.75">
      <c r="A18" s="62" t="s">
        <v>213</v>
      </c>
      <c r="B18" s="63">
        <v>158.4</v>
      </c>
      <c r="C18" s="63">
        <v>143.3</v>
      </c>
      <c r="D18" s="61">
        <v>301.7</v>
      </c>
      <c r="F18" s="67">
        <f aca="true" t="shared" si="3" ref="F18:H23">B18*1000</f>
        <v>158400</v>
      </c>
      <c r="G18" s="67">
        <f t="shared" si="3"/>
        <v>143300</v>
      </c>
      <c r="H18" s="67">
        <f t="shared" si="3"/>
        <v>301700</v>
      </c>
    </row>
    <row r="19" spans="1:8" ht="12.75">
      <c r="A19" s="62" t="s">
        <v>214</v>
      </c>
      <c r="B19" s="63">
        <v>478.1</v>
      </c>
      <c r="C19" s="63">
        <v>439.3</v>
      </c>
      <c r="D19" s="61">
        <v>917.4</v>
      </c>
      <c r="F19" s="67">
        <f t="shared" si="3"/>
        <v>478100</v>
      </c>
      <c r="G19" s="67">
        <f t="shared" si="3"/>
        <v>439300</v>
      </c>
      <c r="H19" s="67">
        <f t="shared" si="3"/>
        <v>917400</v>
      </c>
    </row>
    <row r="20" spans="1:8" ht="12.75">
      <c r="A20" s="62" t="s">
        <v>215</v>
      </c>
      <c r="B20" s="63">
        <v>587.2</v>
      </c>
      <c r="C20" s="63">
        <v>517.3</v>
      </c>
      <c r="D20" s="71">
        <v>1104.5</v>
      </c>
      <c r="F20" s="67">
        <f t="shared" si="3"/>
        <v>587200</v>
      </c>
      <c r="G20" s="67">
        <f t="shared" si="3"/>
        <v>517299.99999999994</v>
      </c>
      <c r="H20" s="67">
        <f t="shared" si="3"/>
        <v>1104500</v>
      </c>
    </row>
    <row r="21" spans="1:8" ht="12.75">
      <c r="A21" s="62" t="s">
        <v>216</v>
      </c>
      <c r="B21" s="63">
        <v>476.5</v>
      </c>
      <c r="C21" s="63">
        <v>418.9</v>
      </c>
      <c r="D21" s="61">
        <v>895.4</v>
      </c>
      <c r="F21" s="67">
        <f t="shared" si="3"/>
        <v>476500</v>
      </c>
      <c r="G21" s="67">
        <f t="shared" si="3"/>
        <v>418900</v>
      </c>
      <c r="H21" s="67">
        <f t="shared" si="3"/>
        <v>895400</v>
      </c>
    </row>
    <row r="22" spans="1:8" ht="12.75">
      <c r="A22" s="62" t="s">
        <v>217</v>
      </c>
      <c r="B22" s="63">
        <v>269.5</v>
      </c>
      <c r="C22" s="63">
        <v>213.4</v>
      </c>
      <c r="D22" s="61">
        <v>482.9</v>
      </c>
      <c r="F22" s="67">
        <f t="shared" si="3"/>
        <v>269500</v>
      </c>
      <c r="G22" s="67">
        <f t="shared" si="3"/>
        <v>213400</v>
      </c>
      <c r="H22" s="67">
        <f t="shared" si="3"/>
        <v>482900</v>
      </c>
    </row>
    <row r="23" spans="1:8" ht="12.75">
      <c r="A23" s="60" t="s">
        <v>36</v>
      </c>
      <c r="B23" s="71">
        <v>1969.8</v>
      </c>
      <c r="C23" s="71">
        <v>1732.2</v>
      </c>
      <c r="D23" s="71">
        <v>3702</v>
      </c>
      <c r="F23" s="67">
        <f t="shared" si="3"/>
        <v>1969800</v>
      </c>
      <c r="G23" s="67">
        <f t="shared" si="3"/>
        <v>1732200</v>
      </c>
      <c r="H23" s="67">
        <f t="shared" si="3"/>
        <v>3702000</v>
      </c>
    </row>
    <row r="24" spans="6:8" ht="12.75">
      <c r="F24" s="67"/>
      <c r="G24" s="67"/>
      <c r="H24" s="67"/>
    </row>
    <row r="25" spans="6:8" ht="12.75">
      <c r="F25" s="67"/>
      <c r="G25" s="67"/>
      <c r="H25" s="67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nogueiracc</dc:creator>
  <cp:keywords/>
  <dc:description/>
  <cp:lastModifiedBy>Suport Tècnic</cp:lastModifiedBy>
  <cp:lastPrinted>2009-02-05T09:42:34Z</cp:lastPrinted>
  <dcterms:created xsi:type="dcterms:W3CDTF">2009-01-15T11:40:15Z</dcterms:created>
  <dcterms:modified xsi:type="dcterms:W3CDTF">2013-01-30T12:35:52Z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